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7545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<sst xmlns="http://schemas.openxmlformats.org/spreadsheetml/2006/main" count="18" uniqueCount="18">
  <si>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Zug I</t>
  </si>
  <si>
    <t>Karten im Nachzugstapel im Zug I</t>
  </si>
  <si>
    <t>Durchnittliches Geldes auf der Hand im Zug I</t>
  </si>
  <si>
    <t>Größe des Ablagestapels nach Zug I</t>
  </si>
  <si>
    <t>Durchnittliches Geld im Nachzugstapel im Zug I</t>
  </si>
  <si>
    <t>Durchnittliches Geld auf Ablagestapel nach Zug I</t>
  </si>
  <si>
    <t>Gesammelte Siegpunkte</t>
  </si>
  <si>
    <t>Noch erhältliche Provinzen bei 2 Spielern</t>
  </si>
  <si>
    <t>Noch erhältliche Provinzen bei 3 oder 4 Spielern</t>
  </si>
  <si>
    <t>Wert des Neuen Nachzugstapels vor Kartenziehen im Zug I</t>
  </si>
  <si>
    <t>Bei Übertrag: Größe des neuen Nachzugstapels vor Kartenziehen im Zug I</t>
  </si>
  <si>
    <t>Wert der eventuell gekauften Geldkarte (Silber oder Gold)</t>
  </si>
  <si>
    <t>Wert der eventuell gekauften Siegpunktkarte (nur Provinzen)</t>
  </si>
  <si>
    <t>Ungenutztes Geld im Zug I</t>
  </si>
  <si>
    <t>Benötigte Züge für 5 Provinzen bei 2 Spielern</t>
  </si>
  <si>
    <t>Benötigte Züge für 5 Provinzen bei 3 Spielern</t>
  </si>
  <si>
    <t>Benötigte Züge für 4 Provinzen bei 4 Spielern</t>
  </si>
  <si>
    <t>Schwelle: Wie oft Gold statt Provinz kaufen wenn möglich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</si>
</sst>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P4" sqref="P4"/>
    </sheetView>
  </sheetViews>
  <sheetFormatPr defaultColWidth="11.421875" defaultRowHeight="12.75"/>
  <cols>
    <col min="1" max="1" width="5.421875" style="1" customWidth="1"/>
    <col min="2" max="2" width="14.7109375" style="0" customWidth="1"/>
    <col min="15" max="15" width="13.7109375" style="1" customWidth="1"/>
    <col min="16" max="16" width="5.57421875" style="1" customWidth="1"/>
    <col min="17" max="17" width="6.7109375" style="1" customWidth="1"/>
    <col min="18" max="18" width="5.8515625" style="1" customWidth="1"/>
  </cols>
  <sheetData>
    <row r="1" spans="1:18" s="3" customFormat="1" ht="140.25">
      <c r="A1" s="3" t="s">
        <v>0</v>
      </c>
      <c r="B1" s="4" t="s">
        <v>1</v>
      </c>
      <c r="C1" s="4" t="s">
        <v>4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8</v>
      </c>
      <c r="I1" s="4" t="s">
        <v>7</v>
      </c>
      <c r="J1" s="4" t="s">
        <v>10</v>
      </c>
      <c r="K1" s="4" t="s">
        <v>9</v>
      </c>
      <c r="L1" s="4" t="s">
        <v>11</v>
      </c>
      <c r="M1" s="4" t="s">
        <v>12</v>
      </c>
      <c r="N1" s="4" t="s">
        <v>17</v>
      </c>
      <c r="O1" s="4" t="s">
        <v>13</v>
      </c>
      <c r="P1" s="4" t="s">
        <v>14</v>
      </c>
      <c r="Q1" s="4" t="s">
        <v>15</v>
      </c>
      <c r="R1" s="4" t="s">
        <v>16</v>
      </c>
    </row>
    <row r="2" spans="1:15" ht="12.75">
      <c r="A2" s="1">
        <v>1</v>
      </c>
      <c r="B2" s="1">
        <v>5</v>
      </c>
      <c r="C2" s="1">
        <v>3.5</v>
      </c>
      <c r="D2" s="1">
        <v>3.5</v>
      </c>
      <c r="E2" s="1">
        <v>6</v>
      </c>
      <c r="F2" s="1">
        <v>5.5</v>
      </c>
      <c r="G2" s="1">
        <v>3</v>
      </c>
      <c r="H2" s="1">
        <v>12</v>
      </c>
      <c r="I2" s="1">
        <v>8</v>
      </c>
      <c r="J2" s="1">
        <v>0</v>
      </c>
      <c r="K2" s="1">
        <v>0</v>
      </c>
      <c r="L2" s="1">
        <v>2</v>
      </c>
      <c r="M2" s="1">
        <v>0</v>
      </c>
      <c r="N2" s="5">
        <v>1</v>
      </c>
      <c r="O2" s="1">
        <v>0.5</v>
      </c>
    </row>
    <row r="3" spans="1:18" ht="12.75">
      <c r="A3" s="1">
        <f aca="true" t="shared" si="0" ref="A3:A34">A2+1</f>
        <v>2</v>
      </c>
      <c r="B3" s="1">
        <f aca="true" t="shared" si="1" ref="B3:B34">B2-5+J3</f>
        <v>0</v>
      </c>
      <c r="C3" s="1">
        <f aca="true" t="shared" si="2" ref="C3:C34">C2-D3+K3</f>
        <v>0</v>
      </c>
      <c r="D3" s="1">
        <f aca="true" t="shared" si="3" ref="D3:D34">IF(B2&lt;5,C2+(5-B2)*F2/E2,5*C2/B2)</f>
        <v>3.5</v>
      </c>
      <c r="E3" s="1">
        <f aca="true" t="shared" si="4" ref="E3:E34">6+E2-J3</f>
        <v>12</v>
      </c>
      <c r="F3" s="1">
        <f aca="true" t="shared" si="5" ref="F3:F34">D3+F2-K2+L3</f>
        <v>11</v>
      </c>
      <c r="G3" s="1">
        <f aca="true" t="shared" si="6" ref="G3:G34">G2+M3</f>
        <v>3</v>
      </c>
      <c r="H3" s="1">
        <f aca="true" t="shared" si="7" ref="H3:H34">IF(M3&gt;0,H2-1,H2)</f>
        <v>12</v>
      </c>
      <c r="I3" s="1">
        <f aca="true" t="shared" si="8" ref="I3:I34">IF(M3&gt;0,I2-1,I2)</f>
        <v>8</v>
      </c>
      <c r="J3" s="1">
        <f aca="true" t="shared" si="9" ref="J3:J34">IF(B2&lt;5,E2,0)</f>
        <v>0</v>
      </c>
      <c r="K3" s="1">
        <f aca="true" t="shared" si="10" ref="K3:K34">IF(B2&lt;5,F2,0)</f>
        <v>0</v>
      </c>
      <c r="L3" s="1">
        <f>IF(D3&lt;2.5,1,IF(D3&lt;5.5,2,IF(D3&lt;7.5,3,IF(N3&gt;=0,3,0))))</f>
        <v>2</v>
      </c>
      <c r="M3" s="1">
        <f>IF(D3&lt;7.5,0,IF(N3&gt;=0,0,6))</f>
        <v>0</v>
      </c>
      <c r="N3" s="1">
        <f aca="true" t="shared" si="11" ref="N3:N34">IF(D3&lt;8,N2,N2-1)</f>
        <v>1</v>
      </c>
      <c r="O3" s="1">
        <f aca="true" t="shared" si="12" ref="O3:O40">O2+IF(D3&lt;3,D3,IF(D3&lt;6,D3-3,IF(D3&lt;8,D3-6,IF(N3&gt;=0,D3-6,D3-8))))</f>
        <v>1</v>
      </c>
      <c r="P3" s="1">
        <f aca="true" t="shared" si="13" ref="P3:P34">IF(I3=3,A3,"")</f>
      </c>
      <c r="Q3" s="1">
        <f aca="true" t="shared" si="14" ref="Q3:Q34">IF(H3=7,A3,"")</f>
      </c>
      <c r="R3" s="1">
        <f aca="true" t="shared" si="15" ref="R3:R34">IF(H3=8,A3,"")</f>
      </c>
    </row>
    <row r="4" spans="1:18" ht="12.75">
      <c r="A4" s="1">
        <f t="shared" si="0"/>
        <v>3</v>
      </c>
      <c r="B4" s="1">
        <f t="shared" si="1"/>
        <v>7</v>
      </c>
      <c r="C4" s="1">
        <f t="shared" si="2"/>
        <v>6.416666666666667</v>
      </c>
      <c r="D4" s="1">
        <f t="shared" si="3"/>
        <v>4.583333333333333</v>
      </c>
      <c r="E4" s="1">
        <f t="shared" si="4"/>
        <v>6</v>
      </c>
      <c r="F4" s="1">
        <f t="shared" si="5"/>
        <v>17.583333333333332</v>
      </c>
      <c r="G4" s="1">
        <f t="shared" si="6"/>
        <v>3</v>
      </c>
      <c r="H4" s="1">
        <f t="shared" si="7"/>
        <v>12</v>
      </c>
      <c r="I4" s="1">
        <f t="shared" si="8"/>
        <v>8</v>
      </c>
      <c r="J4" s="1">
        <f t="shared" si="9"/>
        <v>12</v>
      </c>
      <c r="K4" s="1">
        <f t="shared" si="10"/>
        <v>11</v>
      </c>
      <c r="L4" s="1">
        <f aca="true" t="shared" si="16" ref="L4:L67">IF(D4&lt;2.5,1,IF(D4&lt;5.5,2,IF(D4&lt;7.5,3,IF(N4&gt;=0,3,0))))</f>
        <v>2</v>
      </c>
      <c r="M4" s="1">
        <f aca="true" t="shared" si="17" ref="M4:M67">IF(D4&lt;7.5,0,IF(N4&gt;=0,0,6))</f>
        <v>0</v>
      </c>
      <c r="N4" s="1">
        <f t="shared" si="11"/>
        <v>1</v>
      </c>
      <c r="O4" s="1">
        <f t="shared" si="12"/>
        <v>2.583333333333333</v>
      </c>
      <c r="P4" s="1">
        <f t="shared" si="13"/>
      </c>
      <c r="Q4" s="1">
        <f t="shared" si="14"/>
      </c>
      <c r="R4" s="1">
        <f t="shared" si="15"/>
      </c>
    </row>
    <row r="5" spans="1:18" ht="12.75">
      <c r="A5" s="1">
        <f t="shared" si="0"/>
        <v>4</v>
      </c>
      <c r="B5" s="1">
        <f t="shared" si="1"/>
        <v>2</v>
      </c>
      <c r="C5" s="1">
        <f t="shared" si="2"/>
        <v>1.833333333333333</v>
      </c>
      <c r="D5" s="1">
        <f t="shared" si="3"/>
        <v>4.583333333333334</v>
      </c>
      <c r="E5" s="1">
        <f t="shared" si="4"/>
        <v>12</v>
      </c>
      <c r="F5" s="1">
        <f t="shared" si="5"/>
        <v>13.166666666666664</v>
      </c>
      <c r="G5" s="1">
        <f t="shared" si="6"/>
        <v>3</v>
      </c>
      <c r="H5" s="1">
        <f t="shared" si="7"/>
        <v>12</v>
      </c>
      <c r="I5" s="1">
        <f t="shared" si="8"/>
        <v>8</v>
      </c>
      <c r="J5" s="1">
        <f t="shared" si="9"/>
        <v>0</v>
      </c>
      <c r="K5" s="1">
        <f t="shared" si="10"/>
        <v>0</v>
      </c>
      <c r="L5" s="1">
        <f t="shared" si="16"/>
        <v>2</v>
      </c>
      <c r="M5" s="1">
        <f t="shared" si="17"/>
        <v>0</v>
      </c>
      <c r="N5" s="1">
        <f t="shared" si="11"/>
        <v>1</v>
      </c>
      <c r="O5" s="1">
        <f t="shared" si="12"/>
        <v>4.166666666666667</v>
      </c>
      <c r="P5" s="1">
        <f t="shared" si="13"/>
      </c>
      <c r="Q5" s="1">
        <f t="shared" si="14"/>
      </c>
      <c r="R5" s="1">
        <f t="shared" si="15"/>
      </c>
    </row>
    <row r="6" spans="1:18" ht="12.75">
      <c r="A6" s="1">
        <f t="shared" si="0"/>
        <v>5</v>
      </c>
      <c r="B6" s="1">
        <f t="shared" si="1"/>
        <v>9</v>
      </c>
      <c r="C6" s="1">
        <f t="shared" si="2"/>
        <v>9.874999999999998</v>
      </c>
      <c r="D6" s="1">
        <f t="shared" si="3"/>
        <v>5.124999999999999</v>
      </c>
      <c r="E6" s="1">
        <f t="shared" si="4"/>
        <v>6</v>
      </c>
      <c r="F6" s="1">
        <f t="shared" si="5"/>
        <v>20.291666666666664</v>
      </c>
      <c r="G6" s="1">
        <f t="shared" si="6"/>
        <v>3</v>
      </c>
      <c r="H6" s="1">
        <f t="shared" si="7"/>
        <v>12</v>
      </c>
      <c r="I6" s="1">
        <f t="shared" si="8"/>
        <v>8</v>
      </c>
      <c r="J6" s="1">
        <f t="shared" si="9"/>
        <v>12</v>
      </c>
      <c r="K6" s="1">
        <f t="shared" si="10"/>
        <v>13.166666666666664</v>
      </c>
      <c r="L6" s="1">
        <f t="shared" si="16"/>
        <v>2</v>
      </c>
      <c r="M6" s="1">
        <f t="shared" si="17"/>
        <v>0</v>
      </c>
      <c r="N6" s="1">
        <f t="shared" si="11"/>
        <v>1</v>
      </c>
      <c r="O6" s="1">
        <f t="shared" si="12"/>
        <v>6.291666666666666</v>
      </c>
      <c r="P6" s="1">
        <f t="shared" si="13"/>
      </c>
      <c r="Q6" s="1">
        <f t="shared" si="14"/>
      </c>
      <c r="R6" s="1">
        <f t="shared" si="15"/>
      </c>
    </row>
    <row r="7" spans="1:18" ht="12.75">
      <c r="A7" s="1">
        <f t="shared" si="0"/>
        <v>6</v>
      </c>
      <c r="B7" s="1">
        <f t="shared" si="1"/>
        <v>4</v>
      </c>
      <c r="C7" s="1">
        <f t="shared" si="2"/>
        <v>4.3888888888888875</v>
      </c>
      <c r="D7" s="1">
        <f t="shared" si="3"/>
        <v>5.486111111111111</v>
      </c>
      <c r="E7" s="1">
        <f t="shared" si="4"/>
        <v>12</v>
      </c>
      <c r="F7" s="1">
        <f t="shared" si="5"/>
        <v>14.61111111111111</v>
      </c>
      <c r="G7" s="1">
        <f t="shared" si="6"/>
        <v>3</v>
      </c>
      <c r="H7" s="1">
        <f t="shared" si="7"/>
        <v>12</v>
      </c>
      <c r="I7" s="1">
        <f t="shared" si="8"/>
        <v>8</v>
      </c>
      <c r="J7" s="1">
        <f t="shared" si="9"/>
        <v>0</v>
      </c>
      <c r="K7" s="1">
        <f t="shared" si="10"/>
        <v>0</v>
      </c>
      <c r="L7" s="1">
        <f t="shared" si="16"/>
        <v>2</v>
      </c>
      <c r="M7" s="1">
        <f t="shared" si="17"/>
        <v>0</v>
      </c>
      <c r="N7" s="1">
        <f t="shared" si="11"/>
        <v>1</v>
      </c>
      <c r="O7" s="1">
        <f t="shared" si="12"/>
        <v>8.777777777777777</v>
      </c>
      <c r="P7" s="1">
        <f t="shared" si="13"/>
      </c>
      <c r="Q7" s="1">
        <f t="shared" si="14"/>
      </c>
      <c r="R7" s="1">
        <f t="shared" si="15"/>
      </c>
    </row>
    <row r="8" spans="1:18" ht="12.75">
      <c r="A8" s="1">
        <f t="shared" si="0"/>
        <v>7</v>
      </c>
      <c r="B8" s="1">
        <f t="shared" si="1"/>
        <v>11</v>
      </c>
      <c r="C8" s="1">
        <f t="shared" si="2"/>
        <v>13.393518518518519</v>
      </c>
      <c r="D8" s="1">
        <f t="shared" si="3"/>
        <v>5.60648148148148</v>
      </c>
      <c r="E8" s="1">
        <f t="shared" si="4"/>
        <v>6</v>
      </c>
      <c r="F8" s="1">
        <f t="shared" si="5"/>
        <v>23.21759259259259</v>
      </c>
      <c r="G8" s="1">
        <f t="shared" si="6"/>
        <v>3</v>
      </c>
      <c r="H8" s="1">
        <f t="shared" si="7"/>
        <v>12</v>
      </c>
      <c r="I8" s="1">
        <f t="shared" si="8"/>
        <v>8</v>
      </c>
      <c r="J8" s="1">
        <f t="shared" si="9"/>
        <v>12</v>
      </c>
      <c r="K8" s="1">
        <f t="shared" si="10"/>
        <v>14.61111111111111</v>
      </c>
      <c r="L8" s="1">
        <f t="shared" si="16"/>
        <v>3</v>
      </c>
      <c r="M8" s="1">
        <f t="shared" si="17"/>
        <v>0</v>
      </c>
      <c r="N8" s="1">
        <f t="shared" si="11"/>
        <v>1</v>
      </c>
      <c r="O8" s="1">
        <f t="shared" si="12"/>
        <v>11.384259259259256</v>
      </c>
      <c r="P8" s="1">
        <f t="shared" si="13"/>
      </c>
      <c r="Q8" s="1">
        <f t="shared" si="14"/>
      </c>
      <c r="R8" s="1">
        <f t="shared" si="15"/>
      </c>
    </row>
    <row r="9" spans="1:18" ht="12.75">
      <c r="A9" s="1">
        <f t="shared" si="0"/>
        <v>8</v>
      </c>
      <c r="B9" s="1">
        <f t="shared" si="1"/>
        <v>6</v>
      </c>
      <c r="C9" s="1">
        <f t="shared" si="2"/>
        <v>7.305555555555556</v>
      </c>
      <c r="D9" s="1">
        <f t="shared" si="3"/>
        <v>6.087962962962963</v>
      </c>
      <c r="E9" s="1">
        <f t="shared" si="4"/>
        <v>12</v>
      </c>
      <c r="F9" s="1">
        <f t="shared" si="5"/>
        <v>17.694444444444443</v>
      </c>
      <c r="G9" s="1">
        <f t="shared" si="6"/>
        <v>3</v>
      </c>
      <c r="H9" s="1">
        <f t="shared" si="7"/>
        <v>12</v>
      </c>
      <c r="I9" s="1">
        <f t="shared" si="8"/>
        <v>8</v>
      </c>
      <c r="J9" s="1">
        <f t="shared" si="9"/>
        <v>0</v>
      </c>
      <c r="K9" s="1">
        <f t="shared" si="10"/>
        <v>0</v>
      </c>
      <c r="L9" s="1">
        <f t="shared" si="16"/>
        <v>3</v>
      </c>
      <c r="M9" s="1">
        <f t="shared" si="17"/>
        <v>0</v>
      </c>
      <c r="N9" s="1">
        <f t="shared" si="11"/>
        <v>1</v>
      </c>
      <c r="O9" s="1">
        <f t="shared" si="12"/>
        <v>11.472222222222218</v>
      </c>
      <c r="P9" s="1">
        <f t="shared" si="13"/>
      </c>
      <c r="Q9" s="1">
        <f t="shared" si="14"/>
      </c>
      <c r="R9" s="1">
        <f t="shared" si="15"/>
      </c>
    </row>
    <row r="10" spans="1:18" ht="12.75">
      <c r="A10" s="1">
        <f t="shared" si="0"/>
        <v>9</v>
      </c>
      <c r="B10" s="1">
        <f t="shared" si="1"/>
        <v>1</v>
      </c>
      <c r="C10" s="1">
        <f t="shared" si="2"/>
        <v>1.2175925925925934</v>
      </c>
      <c r="D10" s="1">
        <f t="shared" si="3"/>
        <v>6.087962962962963</v>
      </c>
      <c r="E10" s="1">
        <f t="shared" si="4"/>
        <v>18</v>
      </c>
      <c r="F10" s="1">
        <f t="shared" si="5"/>
        <v>26.782407407407405</v>
      </c>
      <c r="G10" s="1">
        <f t="shared" si="6"/>
        <v>3</v>
      </c>
      <c r="H10" s="1">
        <f t="shared" si="7"/>
        <v>12</v>
      </c>
      <c r="I10" s="1">
        <f t="shared" si="8"/>
        <v>8</v>
      </c>
      <c r="J10" s="1">
        <f t="shared" si="9"/>
        <v>0</v>
      </c>
      <c r="K10" s="1">
        <f t="shared" si="10"/>
        <v>0</v>
      </c>
      <c r="L10" s="1">
        <f t="shared" si="16"/>
        <v>3</v>
      </c>
      <c r="M10" s="1">
        <f t="shared" si="17"/>
        <v>0</v>
      </c>
      <c r="N10" s="1">
        <f t="shared" si="11"/>
        <v>1</v>
      </c>
      <c r="O10" s="1">
        <f t="shared" si="12"/>
        <v>11.56018518518518</v>
      </c>
      <c r="P10" s="1">
        <f t="shared" si="13"/>
      </c>
      <c r="Q10" s="1">
        <f t="shared" si="14"/>
      </c>
      <c r="R10" s="1">
        <f t="shared" si="15"/>
      </c>
    </row>
    <row r="11" spans="1:18" ht="12.75">
      <c r="A11" s="1">
        <f t="shared" si="0"/>
        <v>10</v>
      </c>
      <c r="B11" s="1">
        <f t="shared" si="1"/>
        <v>14</v>
      </c>
      <c r="C11" s="1">
        <f t="shared" si="2"/>
        <v>20.830761316872426</v>
      </c>
      <c r="D11" s="1">
        <f t="shared" si="3"/>
        <v>7.169238683127572</v>
      </c>
      <c r="E11" s="1">
        <f t="shared" si="4"/>
        <v>6</v>
      </c>
      <c r="F11" s="1">
        <f t="shared" si="5"/>
        <v>36.95164609053498</v>
      </c>
      <c r="G11" s="1">
        <f t="shared" si="6"/>
        <v>3</v>
      </c>
      <c r="H11" s="1">
        <f t="shared" si="7"/>
        <v>12</v>
      </c>
      <c r="I11" s="1">
        <f t="shared" si="8"/>
        <v>8</v>
      </c>
      <c r="J11" s="1">
        <f t="shared" si="9"/>
        <v>18</v>
      </c>
      <c r="K11" s="1">
        <f t="shared" si="10"/>
        <v>26.782407407407405</v>
      </c>
      <c r="L11" s="1">
        <f t="shared" si="16"/>
        <v>3</v>
      </c>
      <c r="M11" s="1">
        <f t="shared" si="17"/>
        <v>0</v>
      </c>
      <c r="N11" s="1">
        <f t="shared" si="11"/>
        <v>1</v>
      </c>
      <c r="O11" s="1">
        <f t="shared" si="12"/>
        <v>12.729423868312752</v>
      </c>
      <c r="P11" s="1">
        <f t="shared" si="13"/>
      </c>
      <c r="Q11" s="1">
        <f t="shared" si="14"/>
      </c>
      <c r="R11" s="1">
        <f t="shared" si="15"/>
      </c>
    </row>
    <row r="12" spans="1:18" ht="12.75">
      <c r="A12" s="1">
        <f t="shared" si="0"/>
        <v>11</v>
      </c>
      <c r="B12" s="1">
        <f t="shared" si="1"/>
        <v>9</v>
      </c>
      <c r="C12" s="1">
        <f t="shared" si="2"/>
        <v>13.391203703703702</v>
      </c>
      <c r="D12" s="1">
        <f t="shared" si="3"/>
        <v>7.4395576131687235</v>
      </c>
      <c r="E12" s="1">
        <f t="shared" si="4"/>
        <v>12</v>
      </c>
      <c r="F12" s="1">
        <f t="shared" si="5"/>
        <v>20.608796296296298</v>
      </c>
      <c r="G12" s="1">
        <f t="shared" si="6"/>
        <v>3</v>
      </c>
      <c r="H12" s="1">
        <f t="shared" si="7"/>
        <v>12</v>
      </c>
      <c r="I12" s="1">
        <f t="shared" si="8"/>
        <v>8</v>
      </c>
      <c r="J12" s="1">
        <f t="shared" si="9"/>
        <v>0</v>
      </c>
      <c r="K12" s="1">
        <f t="shared" si="10"/>
        <v>0</v>
      </c>
      <c r="L12" s="1">
        <f t="shared" si="16"/>
        <v>3</v>
      </c>
      <c r="M12" s="1">
        <f t="shared" si="17"/>
        <v>0</v>
      </c>
      <c r="N12" s="1">
        <f t="shared" si="11"/>
        <v>1</v>
      </c>
      <c r="O12" s="1">
        <f t="shared" si="12"/>
        <v>14.168981481481476</v>
      </c>
      <c r="P12" s="1">
        <f t="shared" si="13"/>
      </c>
      <c r="Q12" s="1">
        <f t="shared" si="14"/>
      </c>
      <c r="R12" s="1">
        <f t="shared" si="15"/>
      </c>
    </row>
    <row r="13" spans="1:18" ht="12.75">
      <c r="A13" s="1">
        <f t="shared" si="0"/>
        <v>12</v>
      </c>
      <c r="B13" s="1">
        <f t="shared" si="1"/>
        <v>4</v>
      </c>
      <c r="C13" s="1">
        <f t="shared" si="2"/>
        <v>5.95164609053498</v>
      </c>
      <c r="D13" s="1">
        <f t="shared" si="3"/>
        <v>7.439557613168723</v>
      </c>
      <c r="E13" s="1">
        <f t="shared" si="4"/>
        <v>18</v>
      </c>
      <c r="F13" s="1">
        <f t="shared" si="5"/>
        <v>31.04835390946502</v>
      </c>
      <c r="G13" s="1">
        <f t="shared" si="6"/>
        <v>3</v>
      </c>
      <c r="H13" s="1">
        <f t="shared" si="7"/>
        <v>12</v>
      </c>
      <c r="I13" s="1">
        <f t="shared" si="8"/>
        <v>8</v>
      </c>
      <c r="J13" s="1">
        <f t="shared" si="9"/>
        <v>0</v>
      </c>
      <c r="K13" s="1">
        <f t="shared" si="10"/>
        <v>0</v>
      </c>
      <c r="L13" s="1">
        <f t="shared" si="16"/>
        <v>3</v>
      </c>
      <c r="M13" s="1">
        <f t="shared" si="17"/>
        <v>0</v>
      </c>
      <c r="N13" s="1">
        <f t="shared" si="11"/>
        <v>1</v>
      </c>
      <c r="O13" s="1">
        <f t="shared" si="12"/>
        <v>15.608539094650197</v>
      </c>
      <c r="P13" s="1">
        <f t="shared" si="13"/>
      </c>
      <c r="Q13" s="1">
        <f t="shared" si="14"/>
      </c>
      <c r="R13" s="1">
        <f t="shared" si="15"/>
      </c>
    </row>
    <row r="14" spans="1:18" ht="12.75">
      <c r="A14" s="1">
        <f t="shared" si="0"/>
        <v>13</v>
      </c>
      <c r="B14" s="1">
        <f t="shared" si="1"/>
        <v>17</v>
      </c>
      <c r="C14" s="1">
        <f t="shared" si="2"/>
        <v>29.323445358939185</v>
      </c>
      <c r="D14" s="1">
        <f t="shared" si="3"/>
        <v>7.6765546410608145</v>
      </c>
      <c r="E14" s="1">
        <f t="shared" si="4"/>
        <v>6</v>
      </c>
      <c r="F14" s="1">
        <f t="shared" si="5"/>
        <v>41.72490855052584</v>
      </c>
      <c r="G14" s="1">
        <f t="shared" si="6"/>
        <v>3</v>
      </c>
      <c r="H14" s="1">
        <f t="shared" si="7"/>
        <v>12</v>
      </c>
      <c r="I14" s="1">
        <f t="shared" si="8"/>
        <v>8</v>
      </c>
      <c r="J14" s="1">
        <f t="shared" si="9"/>
        <v>18</v>
      </c>
      <c r="K14" s="1">
        <f t="shared" si="10"/>
        <v>31.04835390946502</v>
      </c>
      <c r="L14" s="1">
        <f t="shared" si="16"/>
        <v>3</v>
      </c>
      <c r="M14" s="1">
        <f t="shared" si="17"/>
        <v>0</v>
      </c>
      <c r="N14" s="1">
        <f t="shared" si="11"/>
        <v>1</v>
      </c>
      <c r="O14" s="1">
        <f t="shared" si="12"/>
        <v>17.285093735711012</v>
      </c>
      <c r="P14" s="1">
        <f t="shared" si="13"/>
      </c>
      <c r="Q14" s="1">
        <f t="shared" si="14"/>
      </c>
      <c r="R14" s="1">
        <f t="shared" si="15"/>
      </c>
    </row>
    <row r="15" spans="1:18" ht="12.75">
      <c r="A15" s="1">
        <f t="shared" si="0"/>
        <v>14</v>
      </c>
      <c r="B15" s="1">
        <f t="shared" si="1"/>
        <v>12</v>
      </c>
      <c r="C15" s="1">
        <f t="shared" si="2"/>
        <v>20.698902606310014</v>
      </c>
      <c r="D15" s="1">
        <f t="shared" si="3"/>
        <v>8.624542752629173</v>
      </c>
      <c r="E15" s="1">
        <f t="shared" si="4"/>
        <v>12</v>
      </c>
      <c r="F15" s="1">
        <f t="shared" si="5"/>
        <v>22.301097393689993</v>
      </c>
      <c r="G15" s="1">
        <f t="shared" si="6"/>
        <v>3</v>
      </c>
      <c r="H15" s="1">
        <f t="shared" si="7"/>
        <v>12</v>
      </c>
      <c r="I15" s="1">
        <f t="shared" si="8"/>
        <v>8</v>
      </c>
      <c r="J15" s="1">
        <f t="shared" si="9"/>
        <v>0</v>
      </c>
      <c r="K15" s="1">
        <f t="shared" si="10"/>
        <v>0</v>
      </c>
      <c r="L15" s="1">
        <f t="shared" si="16"/>
        <v>3</v>
      </c>
      <c r="M15" s="1">
        <f t="shared" si="17"/>
        <v>0</v>
      </c>
      <c r="N15" s="1">
        <f t="shared" si="11"/>
        <v>0</v>
      </c>
      <c r="O15" s="1">
        <f t="shared" si="12"/>
        <v>19.909636488340183</v>
      </c>
      <c r="P15" s="1">
        <f t="shared" si="13"/>
      </c>
      <c r="Q15" s="1">
        <f t="shared" si="14"/>
      </c>
      <c r="R15" s="1">
        <f t="shared" si="15"/>
      </c>
    </row>
    <row r="16" spans="1:18" ht="12.75">
      <c r="A16" s="1">
        <f t="shared" si="0"/>
        <v>15</v>
      </c>
      <c r="B16" s="1">
        <f t="shared" si="1"/>
        <v>7</v>
      </c>
      <c r="C16" s="1">
        <f t="shared" si="2"/>
        <v>12.074359853680841</v>
      </c>
      <c r="D16" s="1">
        <f t="shared" si="3"/>
        <v>8.624542752629173</v>
      </c>
      <c r="E16" s="1">
        <f t="shared" si="4"/>
        <v>18</v>
      </c>
      <c r="F16" s="1">
        <f t="shared" si="5"/>
        <v>30.925640146319168</v>
      </c>
      <c r="G16" s="1">
        <f t="shared" si="6"/>
        <v>9</v>
      </c>
      <c r="H16" s="1">
        <f t="shared" si="7"/>
        <v>11</v>
      </c>
      <c r="I16" s="1">
        <f t="shared" si="8"/>
        <v>7</v>
      </c>
      <c r="J16" s="1">
        <f t="shared" si="9"/>
        <v>0</v>
      </c>
      <c r="K16" s="1">
        <f t="shared" si="10"/>
        <v>0</v>
      </c>
      <c r="L16" s="1">
        <f t="shared" si="16"/>
        <v>0</v>
      </c>
      <c r="M16" s="1">
        <f t="shared" si="17"/>
        <v>6</v>
      </c>
      <c r="N16" s="1">
        <f t="shared" si="11"/>
        <v>-1</v>
      </c>
      <c r="O16" s="1">
        <f t="shared" si="12"/>
        <v>20.534179240969358</v>
      </c>
      <c r="P16" s="1">
        <f t="shared" si="13"/>
      </c>
      <c r="Q16" s="1">
        <f t="shared" si="14"/>
      </c>
      <c r="R16" s="1">
        <f t="shared" si="15"/>
      </c>
    </row>
    <row r="17" spans="1:18" ht="12.75">
      <c r="A17" s="1">
        <f t="shared" si="0"/>
        <v>16</v>
      </c>
      <c r="B17" s="1">
        <f t="shared" si="1"/>
        <v>2</v>
      </c>
      <c r="C17" s="1">
        <f t="shared" si="2"/>
        <v>3.4498171010516696</v>
      </c>
      <c r="D17" s="1">
        <f t="shared" si="3"/>
        <v>8.624542752629171</v>
      </c>
      <c r="E17" s="1">
        <f t="shared" si="4"/>
        <v>24</v>
      </c>
      <c r="F17" s="1">
        <f t="shared" si="5"/>
        <v>39.550182898948336</v>
      </c>
      <c r="G17" s="1">
        <f t="shared" si="6"/>
        <v>15</v>
      </c>
      <c r="H17" s="1">
        <f t="shared" si="7"/>
        <v>10</v>
      </c>
      <c r="I17" s="1">
        <f t="shared" si="8"/>
        <v>6</v>
      </c>
      <c r="J17" s="1">
        <f t="shared" si="9"/>
        <v>0</v>
      </c>
      <c r="K17" s="1">
        <f t="shared" si="10"/>
        <v>0</v>
      </c>
      <c r="L17" s="1">
        <f t="shared" si="16"/>
        <v>0</v>
      </c>
      <c r="M17" s="1">
        <f t="shared" si="17"/>
        <v>6</v>
      </c>
      <c r="N17" s="1">
        <f t="shared" si="11"/>
        <v>-2</v>
      </c>
      <c r="O17" s="1">
        <f t="shared" si="12"/>
        <v>21.15872199359853</v>
      </c>
      <c r="P17" s="1">
        <f t="shared" si="13"/>
      </c>
      <c r="Q17" s="1">
        <f t="shared" si="14"/>
      </c>
      <c r="R17" s="1">
        <f t="shared" si="15"/>
      </c>
    </row>
    <row r="18" spans="1:18" ht="12.75">
      <c r="A18" s="1">
        <f t="shared" si="0"/>
        <v>17</v>
      </c>
      <c r="B18" s="1">
        <f t="shared" si="1"/>
        <v>21</v>
      </c>
      <c r="C18" s="1">
        <f t="shared" si="2"/>
        <v>34.606410036579796</v>
      </c>
      <c r="D18" s="1">
        <f t="shared" si="3"/>
        <v>8.393589963420212</v>
      </c>
      <c r="E18" s="1">
        <f t="shared" si="4"/>
        <v>6</v>
      </c>
      <c r="F18" s="1">
        <f t="shared" si="5"/>
        <v>47.94377286236855</v>
      </c>
      <c r="G18" s="1">
        <f t="shared" si="6"/>
        <v>21</v>
      </c>
      <c r="H18" s="1">
        <f t="shared" si="7"/>
        <v>9</v>
      </c>
      <c r="I18" s="1">
        <f t="shared" si="8"/>
        <v>5</v>
      </c>
      <c r="J18" s="1">
        <f t="shared" si="9"/>
        <v>24</v>
      </c>
      <c r="K18" s="1">
        <f t="shared" si="10"/>
        <v>39.550182898948336</v>
      </c>
      <c r="L18" s="1">
        <f t="shared" si="16"/>
        <v>0</v>
      </c>
      <c r="M18" s="1">
        <f t="shared" si="17"/>
        <v>6</v>
      </c>
      <c r="N18" s="1">
        <f t="shared" si="11"/>
        <v>-3</v>
      </c>
      <c r="O18" s="1">
        <f t="shared" si="12"/>
        <v>21.55231195701874</v>
      </c>
      <c r="P18" s="1">
        <f t="shared" si="13"/>
      </c>
      <c r="Q18" s="1">
        <f t="shared" si="14"/>
      </c>
      <c r="R18" s="1">
        <f t="shared" si="15"/>
      </c>
    </row>
    <row r="19" spans="1:18" ht="12.75">
      <c r="A19" s="1">
        <f t="shared" si="0"/>
        <v>18</v>
      </c>
      <c r="B19" s="1">
        <f t="shared" si="1"/>
        <v>16</v>
      </c>
      <c r="C19" s="1">
        <f t="shared" si="2"/>
        <v>26.366788599298893</v>
      </c>
      <c r="D19" s="1">
        <f t="shared" si="3"/>
        <v>8.239621437280904</v>
      </c>
      <c r="E19" s="1">
        <f t="shared" si="4"/>
        <v>12</v>
      </c>
      <c r="F19" s="1">
        <f t="shared" si="5"/>
        <v>16.633211400701114</v>
      </c>
      <c r="G19" s="1">
        <f t="shared" si="6"/>
        <v>27</v>
      </c>
      <c r="H19" s="1">
        <f t="shared" si="7"/>
        <v>8</v>
      </c>
      <c r="I19" s="1">
        <f t="shared" si="8"/>
        <v>4</v>
      </c>
      <c r="J19" s="1">
        <f t="shared" si="9"/>
        <v>0</v>
      </c>
      <c r="K19" s="1">
        <f t="shared" si="10"/>
        <v>0</v>
      </c>
      <c r="L19" s="1">
        <f t="shared" si="16"/>
        <v>0</v>
      </c>
      <c r="M19" s="1">
        <f t="shared" si="17"/>
        <v>6</v>
      </c>
      <c r="N19" s="1">
        <f t="shared" si="11"/>
        <v>-4</v>
      </c>
      <c r="O19" s="1">
        <f t="shared" si="12"/>
        <v>21.791933394299647</v>
      </c>
      <c r="P19" s="2">
        <f t="shared" si="13"/>
      </c>
      <c r="Q19" s="2">
        <f t="shared" si="14"/>
      </c>
      <c r="R19" s="2">
        <f t="shared" si="15"/>
        <v>18</v>
      </c>
    </row>
    <row r="20" spans="1:18" ht="12.75">
      <c r="A20" s="1">
        <f t="shared" si="0"/>
        <v>19</v>
      </c>
      <c r="B20" s="1">
        <f t="shared" si="1"/>
        <v>11</v>
      </c>
      <c r="C20" s="1">
        <f t="shared" si="2"/>
        <v>18.12716716201799</v>
      </c>
      <c r="D20" s="1">
        <f t="shared" si="3"/>
        <v>8.239621437280904</v>
      </c>
      <c r="E20" s="1">
        <f t="shared" si="4"/>
        <v>18</v>
      </c>
      <c r="F20" s="1">
        <f t="shared" si="5"/>
        <v>24.872832837982017</v>
      </c>
      <c r="G20" s="1">
        <f t="shared" si="6"/>
        <v>33</v>
      </c>
      <c r="H20" s="1">
        <f t="shared" si="7"/>
        <v>7</v>
      </c>
      <c r="I20" s="1">
        <f t="shared" si="8"/>
        <v>3</v>
      </c>
      <c r="J20" s="1">
        <f t="shared" si="9"/>
        <v>0</v>
      </c>
      <c r="K20" s="1">
        <f t="shared" si="10"/>
        <v>0</v>
      </c>
      <c r="L20" s="1">
        <f t="shared" si="16"/>
        <v>0</v>
      </c>
      <c r="M20" s="1">
        <f t="shared" si="17"/>
        <v>6</v>
      </c>
      <c r="N20" s="1">
        <f t="shared" si="11"/>
        <v>-5</v>
      </c>
      <c r="O20" s="1">
        <f t="shared" si="12"/>
        <v>22.03155483158055</v>
      </c>
      <c r="P20" s="2">
        <f t="shared" si="13"/>
        <v>19</v>
      </c>
      <c r="Q20" s="2">
        <f t="shared" si="14"/>
        <v>19</v>
      </c>
      <c r="R20" s="2">
        <f t="shared" si="15"/>
      </c>
    </row>
    <row r="21" spans="1:18" ht="12.75">
      <c r="A21" s="1">
        <f t="shared" si="0"/>
        <v>20</v>
      </c>
      <c r="B21" s="1">
        <f t="shared" si="1"/>
        <v>6</v>
      </c>
      <c r="C21" s="1">
        <f t="shared" si="2"/>
        <v>9.887545724737086</v>
      </c>
      <c r="D21" s="1">
        <f t="shared" si="3"/>
        <v>8.239621437280904</v>
      </c>
      <c r="E21" s="1">
        <f t="shared" si="4"/>
        <v>24</v>
      </c>
      <c r="F21" s="1">
        <f t="shared" si="5"/>
        <v>33.11245427526292</v>
      </c>
      <c r="G21" s="1">
        <f t="shared" si="6"/>
        <v>39</v>
      </c>
      <c r="H21" s="1">
        <f t="shared" si="7"/>
        <v>6</v>
      </c>
      <c r="I21" s="1">
        <f t="shared" si="8"/>
        <v>2</v>
      </c>
      <c r="J21" s="1">
        <f t="shared" si="9"/>
        <v>0</v>
      </c>
      <c r="K21" s="1">
        <f t="shared" si="10"/>
        <v>0</v>
      </c>
      <c r="L21" s="1">
        <f t="shared" si="16"/>
        <v>0</v>
      </c>
      <c r="M21" s="1">
        <f t="shared" si="17"/>
        <v>6</v>
      </c>
      <c r="N21" s="1">
        <f t="shared" si="11"/>
        <v>-6</v>
      </c>
      <c r="O21" s="1">
        <f t="shared" si="12"/>
        <v>22.271176268861453</v>
      </c>
      <c r="P21" s="1">
        <f t="shared" si="13"/>
      </c>
      <c r="Q21" s="1">
        <f t="shared" si="14"/>
      </c>
      <c r="R21" s="1">
        <f t="shared" si="15"/>
      </c>
    </row>
    <row r="22" spans="1:18" ht="12.75">
      <c r="A22" s="1">
        <f t="shared" si="0"/>
        <v>21</v>
      </c>
      <c r="B22" s="1">
        <f t="shared" si="1"/>
        <v>1</v>
      </c>
      <c r="C22" s="1">
        <f t="shared" si="2"/>
        <v>1.6479242874561812</v>
      </c>
      <c r="D22" s="1">
        <f t="shared" si="3"/>
        <v>8.239621437280904</v>
      </c>
      <c r="E22" s="1">
        <f t="shared" si="4"/>
        <v>30</v>
      </c>
      <c r="F22" s="1">
        <f t="shared" si="5"/>
        <v>41.35207571254382</v>
      </c>
      <c r="G22" s="1">
        <f t="shared" si="6"/>
        <v>45</v>
      </c>
      <c r="H22" s="1">
        <f t="shared" si="7"/>
        <v>5</v>
      </c>
      <c r="I22" s="1">
        <f t="shared" si="8"/>
        <v>1</v>
      </c>
      <c r="J22" s="1">
        <f t="shared" si="9"/>
        <v>0</v>
      </c>
      <c r="K22" s="1">
        <f t="shared" si="10"/>
        <v>0</v>
      </c>
      <c r="L22" s="1">
        <f t="shared" si="16"/>
        <v>0</v>
      </c>
      <c r="M22" s="1">
        <f t="shared" si="17"/>
        <v>6</v>
      </c>
      <c r="N22" s="1">
        <f t="shared" si="11"/>
        <v>-7</v>
      </c>
      <c r="O22" s="1">
        <f t="shared" si="12"/>
        <v>22.510797706142355</v>
      </c>
      <c r="P22" s="1">
        <f t="shared" si="13"/>
      </c>
      <c r="Q22" s="1">
        <f t="shared" si="14"/>
      </c>
      <c r="R22" s="1">
        <f t="shared" si="15"/>
      </c>
    </row>
    <row r="23" spans="1:18" ht="12.75">
      <c r="A23" s="1">
        <f t="shared" si="0"/>
        <v>22</v>
      </c>
      <c r="B23" s="1">
        <f t="shared" si="1"/>
        <v>26</v>
      </c>
      <c r="C23" s="1">
        <f t="shared" si="2"/>
        <v>35.83846561753798</v>
      </c>
      <c r="D23" s="1">
        <f t="shared" si="3"/>
        <v>7.161534382462024</v>
      </c>
      <c r="E23" s="1">
        <f t="shared" si="4"/>
        <v>6</v>
      </c>
      <c r="F23" s="1">
        <f t="shared" si="5"/>
        <v>51.513610095005845</v>
      </c>
      <c r="G23" s="1">
        <f t="shared" si="6"/>
        <v>45</v>
      </c>
      <c r="H23" s="1">
        <f t="shared" si="7"/>
        <v>5</v>
      </c>
      <c r="I23" s="1">
        <f t="shared" si="8"/>
        <v>1</v>
      </c>
      <c r="J23" s="1">
        <f t="shared" si="9"/>
        <v>30</v>
      </c>
      <c r="K23" s="1">
        <f t="shared" si="10"/>
        <v>41.35207571254382</v>
      </c>
      <c r="L23" s="1">
        <f t="shared" si="16"/>
        <v>3</v>
      </c>
      <c r="M23" s="1">
        <f t="shared" si="17"/>
        <v>0</v>
      </c>
      <c r="N23" s="1">
        <f t="shared" si="11"/>
        <v>-7</v>
      </c>
      <c r="O23" s="1">
        <f t="shared" si="12"/>
        <v>23.672332088604378</v>
      </c>
      <c r="P23" s="1">
        <f t="shared" si="13"/>
      </c>
      <c r="Q23" s="1">
        <f t="shared" si="14"/>
      </c>
      <c r="R23" s="1">
        <f t="shared" si="15"/>
      </c>
    </row>
    <row r="24" spans="1:18" ht="12.75">
      <c r="A24" s="1">
        <f t="shared" si="0"/>
        <v>23</v>
      </c>
      <c r="B24" s="1">
        <f t="shared" si="1"/>
        <v>21</v>
      </c>
      <c r="C24" s="1">
        <f t="shared" si="2"/>
        <v>28.946452998780675</v>
      </c>
      <c r="D24" s="1">
        <f t="shared" si="3"/>
        <v>6.8920126187573025</v>
      </c>
      <c r="E24" s="1">
        <f t="shared" si="4"/>
        <v>12</v>
      </c>
      <c r="F24" s="1">
        <f t="shared" si="5"/>
        <v>20.05354700121933</v>
      </c>
      <c r="G24" s="1">
        <f t="shared" si="6"/>
        <v>45</v>
      </c>
      <c r="H24" s="1">
        <f t="shared" si="7"/>
        <v>5</v>
      </c>
      <c r="I24" s="1">
        <f t="shared" si="8"/>
        <v>1</v>
      </c>
      <c r="J24" s="1">
        <f t="shared" si="9"/>
        <v>0</v>
      </c>
      <c r="K24" s="1">
        <f t="shared" si="10"/>
        <v>0</v>
      </c>
      <c r="L24" s="1">
        <f t="shared" si="16"/>
        <v>3</v>
      </c>
      <c r="M24" s="1">
        <f t="shared" si="17"/>
        <v>0</v>
      </c>
      <c r="N24" s="1">
        <f t="shared" si="11"/>
        <v>-7</v>
      </c>
      <c r="O24" s="1">
        <f t="shared" si="12"/>
        <v>24.56434470736168</v>
      </c>
      <c r="P24" s="1">
        <f t="shared" si="13"/>
      </c>
      <c r="Q24" s="1">
        <f t="shared" si="14"/>
      </c>
      <c r="R24" s="1">
        <f t="shared" si="15"/>
      </c>
    </row>
    <row r="25" spans="1:18" ht="12.75">
      <c r="A25" s="1">
        <f t="shared" si="0"/>
        <v>24</v>
      </c>
      <c r="B25" s="1">
        <f t="shared" si="1"/>
        <v>16</v>
      </c>
      <c r="C25" s="1">
        <f t="shared" si="2"/>
        <v>22.054440380023372</v>
      </c>
      <c r="D25" s="1">
        <f t="shared" si="3"/>
        <v>6.892012618757304</v>
      </c>
      <c r="E25" s="1">
        <f t="shared" si="4"/>
        <v>18</v>
      </c>
      <c r="F25" s="1">
        <f t="shared" si="5"/>
        <v>29.945559619976635</v>
      </c>
      <c r="G25" s="1">
        <f t="shared" si="6"/>
        <v>45</v>
      </c>
      <c r="H25" s="1">
        <f t="shared" si="7"/>
        <v>5</v>
      </c>
      <c r="I25" s="1">
        <f t="shared" si="8"/>
        <v>1</v>
      </c>
      <c r="J25" s="1">
        <f t="shared" si="9"/>
        <v>0</v>
      </c>
      <c r="K25" s="1">
        <f t="shared" si="10"/>
        <v>0</v>
      </c>
      <c r="L25" s="1">
        <f t="shared" si="16"/>
        <v>3</v>
      </c>
      <c r="M25" s="1">
        <f t="shared" si="17"/>
        <v>0</v>
      </c>
      <c r="N25" s="1">
        <f t="shared" si="11"/>
        <v>-7</v>
      </c>
      <c r="O25" s="1">
        <f t="shared" si="12"/>
        <v>25.456357326118983</v>
      </c>
      <c r="P25" s="1">
        <f t="shared" si="13"/>
      </c>
      <c r="Q25" s="1">
        <f t="shared" si="14"/>
      </c>
      <c r="R25" s="1">
        <f t="shared" si="15"/>
      </c>
    </row>
    <row r="26" spans="1:18" ht="12.75">
      <c r="A26" s="1">
        <f t="shared" si="0"/>
        <v>25</v>
      </c>
      <c r="B26" s="1">
        <f t="shared" si="1"/>
        <v>11</v>
      </c>
      <c r="C26" s="1">
        <f t="shared" si="2"/>
        <v>15.162427761266068</v>
      </c>
      <c r="D26" s="1">
        <f t="shared" si="3"/>
        <v>6.892012618757304</v>
      </c>
      <c r="E26" s="1">
        <f t="shared" si="4"/>
        <v>24</v>
      </c>
      <c r="F26" s="1">
        <f t="shared" si="5"/>
        <v>39.83757223873394</v>
      </c>
      <c r="G26" s="1">
        <f t="shared" si="6"/>
        <v>45</v>
      </c>
      <c r="H26" s="1">
        <f t="shared" si="7"/>
        <v>5</v>
      </c>
      <c r="I26" s="1">
        <f t="shared" si="8"/>
        <v>1</v>
      </c>
      <c r="J26" s="1">
        <f t="shared" si="9"/>
        <v>0</v>
      </c>
      <c r="K26" s="1">
        <f t="shared" si="10"/>
        <v>0</v>
      </c>
      <c r="L26" s="1">
        <f t="shared" si="16"/>
        <v>3</v>
      </c>
      <c r="M26" s="1">
        <f t="shared" si="17"/>
        <v>0</v>
      </c>
      <c r="N26" s="1">
        <f t="shared" si="11"/>
        <v>-7</v>
      </c>
      <c r="O26" s="1">
        <f t="shared" si="12"/>
        <v>26.34836994487629</v>
      </c>
      <c r="P26" s="1">
        <f t="shared" si="13"/>
      </c>
      <c r="Q26" s="1">
        <f t="shared" si="14"/>
      </c>
      <c r="R26" s="1">
        <f t="shared" si="15"/>
      </c>
    </row>
    <row r="27" spans="1:18" ht="12.75">
      <c r="A27" s="1">
        <f t="shared" si="0"/>
        <v>26</v>
      </c>
      <c r="B27" s="1">
        <f t="shared" si="1"/>
        <v>6</v>
      </c>
      <c r="C27" s="1">
        <f t="shared" si="2"/>
        <v>8.270415142508764</v>
      </c>
      <c r="D27" s="1">
        <f t="shared" si="3"/>
        <v>6.892012618757303</v>
      </c>
      <c r="E27" s="1">
        <f t="shared" si="4"/>
        <v>30</v>
      </c>
      <c r="F27" s="1">
        <f t="shared" si="5"/>
        <v>49.72958485749125</v>
      </c>
      <c r="G27" s="1">
        <f t="shared" si="6"/>
        <v>45</v>
      </c>
      <c r="H27" s="1">
        <f t="shared" si="7"/>
        <v>5</v>
      </c>
      <c r="I27" s="1">
        <f t="shared" si="8"/>
        <v>1</v>
      </c>
      <c r="J27" s="1">
        <f t="shared" si="9"/>
        <v>0</v>
      </c>
      <c r="K27" s="1">
        <f t="shared" si="10"/>
        <v>0</v>
      </c>
      <c r="L27" s="1">
        <f t="shared" si="16"/>
        <v>3</v>
      </c>
      <c r="M27" s="1">
        <f t="shared" si="17"/>
        <v>0</v>
      </c>
      <c r="N27" s="1">
        <f t="shared" si="11"/>
        <v>-7</v>
      </c>
      <c r="O27" s="1">
        <f t="shared" si="12"/>
        <v>27.24038256363359</v>
      </c>
      <c r="P27" s="1">
        <f t="shared" si="13"/>
      </c>
      <c r="Q27" s="1">
        <f t="shared" si="14"/>
      </c>
      <c r="R27" s="1">
        <f t="shared" si="15"/>
      </c>
    </row>
    <row r="28" spans="1:18" ht="12.75">
      <c r="A28" s="1">
        <f t="shared" si="0"/>
        <v>27</v>
      </c>
      <c r="B28" s="1">
        <f t="shared" si="1"/>
        <v>1</v>
      </c>
      <c r="C28" s="1">
        <f t="shared" si="2"/>
        <v>1.3784025237514603</v>
      </c>
      <c r="D28" s="1">
        <f t="shared" si="3"/>
        <v>6.892012618757303</v>
      </c>
      <c r="E28" s="1">
        <f t="shared" si="4"/>
        <v>36</v>
      </c>
      <c r="F28" s="1">
        <f t="shared" si="5"/>
        <v>59.62159747624855</v>
      </c>
      <c r="G28" s="1">
        <f t="shared" si="6"/>
        <v>45</v>
      </c>
      <c r="H28" s="1">
        <f t="shared" si="7"/>
        <v>5</v>
      </c>
      <c r="I28" s="1">
        <f t="shared" si="8"/>
        <v>1</v>
      </c>
      <c r="J28" s="1">
        <f t="shared" si="9"/>
        <v>0</v>
      </c>
      <c r="K28" s="1">
        <f t="shared" si="10"/>
        <v>0</v>
      </c>
      <c r="L28" s="1">
        <f t="shared" si="16"/>
        <v>3</v>
      </c>
      <c r="M28" s="1">
        <f t="shared" si="17"/>
        <v>0</v>
      </c>
      <c r="N28" s="1">
        <f t="shared" si="11"/>
        <v>-7</v>
      </c>
      <c r="O28" s="1">
        <f t="shared" si="12"/>
        <v>28.132395182390894</v>
      </c>
      <c r="P28" s="1">
        <f t="shared" si="13"/>
      </c>
      <c r="Q28" s="1">
        <f t="shared" si="14"/>
      </c>
      <c r="R28" s="1">
        <f t="shared" si="15"/>
      </c>
    </row>
    <row r="29" spans="1:18" ht="12.75">
      <c r="A29" s="1">
        <f t="shared" si="0"/>
        <v>28</v>
      </c>
      <c r="B29" s="1">
        <f t="shared" si="1"/>
        <v>32</v>
      </c>
      <c r="C29" s="1">
        <f t="shared" si="2"/>
        <v>52.99697553444316</v>
      </c>
      <c r="D29" s="1">
        <f t="shared" si="3"/>
        <v>8.003024465556855</v>
      </c>
      <c r="E29" s="1">
        <f t="shared" si="4"/>
        <v>6</v>
      </c>
      <c r="F29" s="1">
        <f t="shared" si="5"/>
        <v>67.6246219418054</v>
      </c>
      <c r="G29" s="1">
        <f t="shared" si="6"/>
        <v>51</v>
      </c>
      <c r="H29" s="1">
        <f t="shared" si="7"/>
        <v>4</v>
      </c>
      <c r="I29" s="1">
        <f t="shared" si="8"/>
        <v>0</v>
      </c>
      <c r="J29" s="1">
        <f t="shared" si="9"/>
        <v>36</v>
      </c>
      <c r="K29" s="1">
        <f t="shared" si="10"/>
        <v>59.62159747624855</v>
      </c>
      <c r="L29" s="1">
        <f t="shared" si="16"/>
        <v>0</v>
      </c>
      <c r="M29" s="1">
        <f t="shared" si="17"/>
        <v>6</v>
      </c>
      <c r="N29" s="1">
        <f t="shared" si="11"/>
        <v>-8</v>
      </c>
      <c r="O29" s="1">
        <f t="shared" si="12"/>
        <v>28.13541964794775</v>
      </c>
      <c r="P29" s="1">
        <f t="shared" si="13"/>
      </c>
      <c r="Q29" s="1">
        <f t="shared" si="14"/>
      </c>
      <c r="R29" s="1">
        <f t="shared" si="15"/>
      </c>
    </row>
    <row r="30" spans="1:18" ht="12.75">
      <c r="A30" s="1">
        <f t="shared" si="0"/>
        <v>29</v>
      </c>
      <c r="B30" s="1">
        <f t="shared" si="1"/>
        <v>27</v>
      </c>
      <c r="C30" s="1">
        <f t="shared" si="2"/>
        <v>44.716198107186415</v>
      </c>
      <c r="D30" s="1">
        <f t="shared" si="3"/>
        <v>8.280777427256744</v>
      </c>
      <c r="E30" s="1">
        <f t="shared" si="4"/>
        <v>12</v>
      </c>
      <c r="F30" s="1">
        <f t="shared" si="5"/>
        <v>16.283801892813585</v>
      </c>
      <c r="G30" s="1">
        <f t="shared" si="6"/>
        <v>57</v>
      </c>
      <c r="H30" s="1">
        <f t="shared" si="7"/>
        <v>3</v>
      </c>
      <c r="I30" s="1">
        <f t="shared" si="8"/>
        <v>-1</v>
      </c>
      <c r="J30" s="1">
        <f t="shared" si="9"/>
        <v>0</v>
      </c>
      <c r="K30" s="1">
        <f t="shared" si="10"/>
        <v>0</v>
      </c>
      <c r="L30" s="1">
        <f t="shared" si="16"/>
        <v>0</v>
      </c>
      <c r="M30" s="1">
        <f t="shared" si="17"/>
        <v>6</v>
      </c>
      <c r="N30" s="1">
        <f t="shared" si="11"/>
        <v>-9</v>
      </c>
      <c r="O30" s="1">
        <f t="shared" si="12"/>
        <v>28.416197075204494</v>
      </c>
      <c r="P30" s="1">
        <f t="shared" si="13"/>
      </c>
      <c r="Q30" s="1">
        <f t="shared" si="14"/>
      </c>
      <c r="R30" s="1">
        <f t="shared" si="15"/>
      </c>
    </row>
    <row r="31" spans="1:18" ht="12.75">
      <c r="A31" s="1">
        <f t="shared" si="0"/>
        <v>30</v>
      </c>
      <c r="B31" s="1">
        <f t="shared" si="1"/>
        <v>22</v>
      </c>
      <c r="C31" s="1">
        <f t="shared" si="2"/>
        <v>36.43542067992967</v>
      </c>
      <c r="D31" s="1">
        <f t="shared" si="3"/>
        <v>8.280777427256744</v>
      </c>
      <c r="E31" s="1">
        <f t="shared" si="4"/>
        <v>18</v>
      </c>
      <c r="F31" s="1">
        <f t="shared" si="5"/>
        <v>24.56457932007033</v>
      </c>
      <c r="G31" s="1">
        <f t="shared" si="6"/>
        <v>63</v>
      </c>
      <c r="H31" s="1">
        <f t="shared" si="7"/>
        <v>2</v>
      </c>
      <c r="I31" s="1">
        <f t="shared" si="8"/>
        <v>-2</v>
      </c>
      <c r="J31" s="1">
        <f t="shared" si="9"/>
        <v>0</v>
      </c>
      <c r="K31" s="1">
        <f t="shared" si="10"/>
        <v>0</v>
      </c>
      <c r="L31" s="1">
        <f t="shared" si="16"/>
        <v>0</v>
      </c>
      <c r="M31" s="1">
        <f t="shared" si="17"/>
        <v>6</v>
      </c>
      <c r="N31" s="1">
        <f t="shared" si="11"/>
        <v>-10</v>
      </c>
      <c r="O31" s="1">
        <f t="shared" si="12"/>
        <v>28.696974502461238</v>
      </c>
      <c r="P31" s="1">
        <f t="shared" si="13"/>
      </c>
      <c r="Q31" s="1">
        <f t="shared" si="14"/>
      </c>
      <c r="R31" s="1">
        <f t="shared" si="15"/>
      </c>
    </row>
    <row r="32" spans="1:18" ht="12.75">
      <c r="A32" s="1">
        <f t="shared" si="0"/>
        <v>31</v>
      </c>
      <c r="B32" s="1">
        <f t="shared" si="1"/>
        <v>17</v>
      </c>
      <c r="C32" s="1">
        <f t="shared" si="2"/>
        <v>28.154643252672926</v>
      </c>
      <c r="D32" s="1">
        <f t="shared" si="3"/>
        <v>8.280777427256744</v>
      </c>
      <c r="E32" s="1">
        <f t="shared" si="4"/>
        <v>24</v>
      </c>
      <c r="F32" s="1">
        <f t="shared" si="5"/>
        <v>32.845356747327074</v>
      </c>
      <c r="G32" s="1">
        <f t="shared" si="6"/>
        <v>69</v>
      </c>
      <c r="H32" s="1">
        <f t="shared" si="7"/>
        <v>1</v>
      </c>
      <c r="I32" s="1">
        <f t="shared" si="8"/>
        <v>-3</v>
      </c>
      <c r="J32" s="1">
        <f t="shared" si="9"/>
        <v>0</v>
      </c>
      <c r="K32" s="1">
        <f t="shared" si="10"/>
        <v>0</v>
      </c>
      <c r="L32" s="1">
        <f t="shared" si="16"/>
        <v>0</v>
      </c>
      <c r="M32" s="1">
        <f t="shared" si="17"/>
        <v>6</v>
      </c>
      <c r="N32" s="1">
        <f t="shared" si="11"/>
        <v>-11</v>
      </c>
      <c r="O32" s="1">
        <f t="shared" si="12"/>
        <v>28.977751929717982</v>
      </c>
      <c r="P32" s="1">
        <f t="shared" si="13"/>
      </c>
      <c r="Q32" s="1">
        <f t="shared" si="14"/>
      </c>
      <c r="R32" s="1">
        <f t="shared" si="15"/>
      </c>
    </row>
    <row r="33" spans="1:18" ht="12.75">
      <c r="A33" s="1">
        <f t="shared" si="0"/>
        <v>32</v>
      </c>
      <c r="B33" s="1">
        <f t="shared" si="1"/>
        <v>12</v>
      </c>
      <c r="C33" s="1">
        <f t="shared" si="2"/>
        <v>19.873865825416182</v>
      </c>
      <c r="D33" s="1">
        <f t="shared" si="3"/>
        <v>8.280777427256744</v>
      </c>
      <c r="E33" s="1">
        <f t="shared" si="4"/>
        <v>30</v>
      </c>
      <c r="F33" s="1">
        <f t="shared" si="5"/>
        <v>41.12613417458382</v>
      </c>
      <c r="G33" s="1">
        <f t="shared" si="6"/>
        <v>75</v>
      </c>
      <c r="H33" s="1">
        <f t="shared" si="7"/>
        <v>0</v>
      </c>
      <c r="I33" s="1">
        <f t="shared" si="8"/>
        <v>-4</v>
      </c>
      <c r="J33" s="1">
        <f t="shared" si="9"/>
        <v>0</v>
      </c>
      <c r="K33" s="1">
        <f t="shared" si="10"/>
        <v>0</v>
      </c>
      <c r="L33" s="1">
        <f t="shared" si="16"/>
        <v>0</v>
      </c>
      <c r="M33" s="1">
        <f t="shared" si="17"/>
        <v>6</v>
      </c>
      <c r="N33" s="1">
        <f t="shared" si="11"/>
        <v>-12</v>
      </c>
      <c r="O33" s="1">
        <f t="shared" si="12"/>
        <v>29.258529356974726</v>
      </c>
      <c r="P33" s="1">
        <f t="shared" si="13"/>
      </c>
      <c r="Q33" s="1">
        <f t="shared" si="14"/>
      </c>
      <c r="R33" s="1">
        <f t="shared" si="15"/>
      </c>
    </row>
    <row r="34" spans="1:18" ht="12.75">
      <c r="A34" s="1">
        <f t="shared" si="0"/>
        <v>33</v>
      </c>
      <c r="B34" s="1">
        <f t="shared" si="1"/>
        <v>7</v>
      </c>
      <c r="C34" s="1">
        <f t="shared" si="2"/>
        <v>11.59308839815944</v>
      </c>
      <c r="D34" s="1">
        <f t="shared" si="3"/>
        <v>8.280777427256742</v>
      </c>
      <c r="E34" s="1">
        <f t="shared" si="4"/>
        <v>36</v>
      </c>
      <c r="F34" s="1">
        <f t="shared" si="5"/>
        <v>49.40691160184056</v>
      </c>
      <c r="G34" s="1">
        <f t="shared" si="6"/>
        <v>81</v>
      </c>
      <c r="H34" s="1">
        <f t="shared" si="7"/>
        <v>-1</v>
      </c>
      <c r="I34" s="1">
        <f t="shared" si="8"/>
        <v>-5</v>
      </c>
      <c r="J34" s="1">
        <f t="shared" si="9"/>
        <v>0</v>
      </c>
      <c r="K34" s="1">
        <f t="shared" si="10"/>
        <v>0</v>
      </c>
      <c r="L34" s="1">
        <f t="shared" si="16"/>
        <v>0</v>
      </c>
      <c r="M34" s="1">
        <f t="shared" si="17"/>
        <v>6</v>
      </c>
      <c r="N34" s="1">
        <f t="shared" si="11"/>
        <v>-13</v>
      </c>
      <c r="O34" s="1">
        <f t="shared" si="12"/>
        <v>29.53930678423147</v>
      </c>
      <c r="P34" s="1">
        <f t="shared" si="13"/>
      </c>
      <c r="Q34" s="1">
        <f t="shared" si="14"/>
      </c>
      <c r="R34" s="1">
        <f t="shared" si="15"/>
      </c>
    </row>
    <row r="35" spans="1:18" ht="12.75">
      <c r="A35" s="1">
        <f aca="true" t="shared" si="18" ref="A35:A70">A34+1</f>
        <v>34</v>
      </c>
      <c r="B35" s="1">
        <f aca="true" t="shared" si="19" ref="B35:B70">B34-5+J35</f>
        <v>2</v>
      </c>
      <c r="C35" s="1">
        <f aca="true" t="shared" si="20" ref="C35:C66">C34-D35+K35</f>
        <v>3.312310970902697</v>
      </c>
      <c r="D35" s="1">
        <f aca="true" t="shared" si="21" ref="D35:D70">IF(B34&lt;5,C34+(5-B34)*F34/E34,5*C34/B34)</f>
        <v>8.280777427256742</v>
      </c>
      <c r="E35" s="1">
        <f aca="true" t="shared" si="22" ref="E35:E70">6+E34-J35</f>
        <v>42</v>
      </c>
      <c r="F35" s="1">
        <f aca="true" t="shared" si="23" ref="F35:F70">D35+F34-K34+L35</f>
        <v>57.68768902909731</v>
      </c>
      <c r="G35" s="1">
        <f aca="true" t="shared" si="24" ref="G35:G70">G34+M35</f>
        <v>87</v>
      </c>
      <c r="H35" s="1">
        <f aca="true" t="shared" si="25" ref="H35:H70">IF(M35&gt;0,H34-1,H34)</f>
        <v>-2</v>
      </c>
      <c r="I35" s="1">
        <f aca="true" t="shared" si="26" ref="I35:I70">IF(M35&gt;0,I34-1,I34)</f>
        <v>-6</v>
      </c>
      <c r="J35" s="1">
        <f aca="true" t="shared" si="27" ref="J35:J70">IF(B34&lt;5,E34,0)</f>
        <v>0</v>
      </c>
      <c r="K35" s="1">
        <f aca="true" t="shared" si="28" ref="K35:K70">IF(B34&lt;5,F34,0)</f>
        <v>0</v>
      </c>
      <c r="L35" s="1">
        <f t="shared" si="16"/>
        <v>0</v>
      </c>
      <c r="M35" s="1">
        <f t="shared" si="17"/>
        <v>6</v>
      </c>
      <c r="N35" s="1">
        <f aca="true" t="shared" si="29" ref="N35:N70">IF(D35&lt;8,N34,N34-1)</f>
        <v>-14</v>
      </c>
      <c r="O35" s="1">
        <f t="shared" si="12"/>
        <v>29.820084211488215</v>
      </c>
      <c r="P35" s="1">
        <f aca="true" t="shared" si="30" ref="P35:P70">IF(I35=3,A35,"")</f>
      </c>
      <c r="Q35" s="1">
        <f aca="true" t="shared" si="31" ref="Q35:Q70">IF(H35=7,A35,"")</f>
      </c>
      <c r="R35" s="1">
        <f aca="true" t="shared" si="32" ref="R35:R70">IF(H35=8,A35,"")</f>
      </c>
    </row>
    <row r="36" spans="1:18" ht="12.75">
      <c r="A36" s="1">
        <f t="shared" si="18"/>
        <v>35</v>
      </c>
      <c r="B36" s="1">
        <f t="shared" si="19"/>
        <v>39</v>
      </c>
      <c r="C36" s="1">
        <f t="shared" si="20"/>
        <v>53.56713981273322</v>
      </c>
      <c r="D36" s="1">
        <f t="shared" si="21"/>
        <v>7.43286018726679</v>
      </c>
      <c r="E36" s="1">
        <f t="shared" si="22"/>
        <v>6</v>
      </c>
      <c r="F36" s="1">
        <f t="shared" si="23"/>
        <v>68.1205492163641</v>
      </c>
      <c r="G36" s="1">
        <f t="shared" si="24"/>
        <v>87</v>
      </c>
      <c r="H36" s="1">
        <f t="shared" si="25"/>
        <v>-2</v>
      </c>
      <c r="I36" s="1">
        <f t="shared" si="26"/>
        <v>-6</v>
      </c>
      <c r="J36" s="1">
        <f t="shared" si="27"/>
        <v>42</v>
      </c>
      <c r="K36" s="1">
        <f t="shared" si="28"/>
        <v>57.68768902909731</v>
      </c>
      <c r="L36" s="1">
        <f t="shared" si="16"/>
        <v>3</v>
      </c>
      <c r="M36" s="1">
        <f t="shared" si="17"/>
        <v>0</v>
      </c>
      <c r="N36" s="1">
        <f t="shared" si="29"/>
        <v>-14</v>
      </c>
      <c r="O36" s="1">
        <f t="shared" si="12"/>
        <v>31.252944398755005</v>
      </c>
      <c r="P36" s="1">
        <f t="shared" si="30"/>
      </c>
      <c r="Q36" s="1">
        <f t="shared" si="31"/>
      </c>
      <c r="R36" s="1">
        <f t="shared" si="32"/>
      </c>
    </row>
    <row r="37" spans="1:18" ht="12.75">
      <c r="A37" s="1">
        <f t="shared" si="18"/>
        <v>36</v>
      </c>
      <c r="B37" s="1">
        <f t="shared" si="19"/>
        <v>34</v>
      </c>
      <c r="C37" s="1">
        <f t="shared" si="20"/>
        <v>46.699557785459724</v>
      </c>
      <c r="D37" s="1">
        <f t="shared" si="21"/>
        <v>6.86758202727349</v>
      </c>
      <c r="E37" s="1">
        <f t="shared" si="22"/>
        <v>12</v>
      </c>
      <c r="F37" s="1">
        <f t="shared" si="23"/>
        <v>20.300442214540276</v>
      </c>
      <c r="G37" s="1">
        <f t="shared" si="24"/>
        <v>87</v>
      </c>
      <c r="H37" s="1">
        <f t="shared" si="25"/>
        <v>-2</v>
      </c>
      <c r="I37" s="1">
        <f t="shared" si="26"/>
        <v>-6</v>
      </c>
      <c r="J37" s="1">
        <f t="shared" si="27"/>
        <v>0</v>
      </c>
      <c r="K37" s="1">
        <f t="shared" si="28"/>
        <v>0</v>
      </c>
      <c r="L37" s="1">
        <f t="shared" si="16"/>
        <v>3</v>
      </c>
      <c r="M37" s="1">
        <f t="shared" si="17"/>
        <v>0</v>
      </c>
      <c r="N37" s="1">
        <f t="shared" si="29"/>
        <v>-14</v>
      </c>
      <c r="O37" s="1">
        <f t="shared" si="12"/>
        <v>32.1205264260285</v>
      </c>
      <c r="P37" s="1">
        <f t="shared" si="30"/>
      </c>
      <c r="Q37" s="1">
        <f t="shared" si="31"/>
      </c>
      <c r="R37" s="1">
        <f t="shared" si="32"/>
      </c>
    </row>
    <row r="38" spans="1:18" ht="12.75">
      <c r="A38" s="1">
        <f t="shared" si="18"/>
        <v>37</v>
      </c>
      <c r="B38" s="1">
        <f t="shared" si="19"/>
        <v>29</v>
      </c>
      <c r="C38" s="1">
        <f t="shared" si="20"/>
        <v>39.83197575818623</v>
      </c>
      <c r="D38" s="1">
        <f t="shared" si="21"/>
        <v>6.867582027273489</v>
      </c>
      <c r="E38" s="1">
        <f t="shared" si="22"/>
        <v>18</v>
      </c>
      <c r="F38" s="1">
        <f t="shared" si="23"/>
        <v>30.168024241813765</v>
      </c>
      <c r="G38" s="1">
        <f t="shared" si="24"/>
        <v>87</v>
      </c>
      <c r="H38" s="1">
        <f t="shared" si="25"/>
        <v>-2</v>
      </c>
      <c r="I38" s="1">
        <f t="shared" si="26"/>
        <v>-6</v>
      </c>
      <c r="J38" s="1">
        <f t="shared" si="27"/>
        <v>0</v>
      </c>
      <c r="K38" s="1">
        <f t="shared" si="28"/>
        <v>0</v>
      </c>
      <c r="L38" s="1">
        <f t="shared" si="16"/>
        <v>3</v>
      </c>
      <c r="M38" s="1">
        <f t="shared" si="17"/>
        <v>0</v>
      </c>
      <c r="N38" s="1">
        <f t="shared" si="29"/>
        <v>-14</v>
      </c>
      <c r="O38" s="1">
        <f t="shared" si="12"/>
        <v>32.98810845330199</v>
      </c>
      <c r="P38" s="1">
        <f t="shared" si="30"/>
      </c>
      <c r="Q38" s="1">
        <f t="shared" si="31"/>
      </c>
      <c r="R38" s="1">
        <f t="shared" si="32"/>
      </c>
    </row>
    <row r="39" spans="1:18" ht="12.75">
      <c r="A39" s="1">
        <f t="shared" si="18"/>
        <v>38</v>
      </c>
      <c r="B39" s="1">
        <f t="shared" si="19"/>
        <v>24</v>
      </c>
      <c r="C39" s="1">
        <f t="shared" si="20"/>
        <v>32.96439373091275</v>
      </c>
      <c r="D39" s="1">
        <f t="shared" si="21"/>
        <v>6.867582027273488</v>
      </c>
      <c r="E39" s="1">
        <f t="shared" si="22"/>
        <v>24</v>
      </c>
      <c r="F39" s="1">
        <f t="shared" si="23"/>
        <v>40.03560626908725</v>
      </c>
      <c r="G39" s="1">
        <f t="shared" si="24"/>
        <v>87</v>
      </c>
      <c r="H39" s="1">
        <f t="shared" si="25"/>
        <v>-2</v>
      </c>
      <c r="I39" s="1">
        <f t="shared" si="26"/>
        <v>-6</v>
      </c>
      <c r="J39" s="1">
        <f t="shared" si="27"/>
        <v>0</v>
      </c>
      <c r="K39" s="1">
        <f t="shared" si="28"/>
        <v>0</v>
      </c>
      <c r="L39" s="1">
        <f t="shared" si="16"/>
        <v>3</v>
      </c>
      <c r="M39" s="1">
        <f t="shared" si="17"/>
        <v>0</v>
      </c>
      <c r="N39" s="1">
        <f t="shared" si="29"/>
        <v>-14</v>
      </c>
      <c r="O39" s="1">
        <f t="shared" si="12"/>
        <v>33.855690480575475</v>
      </c>
      <c r="P39" s="1">
        <f t="shared" si="30"/>
      </c>
      <c r="Q39" s="1">
        <f t="shared" si="31"/>
      </c>
      <c r="R39" s="1">
        <f t="shared" si="32"/>
      </c>
    </row>
    <row r="40" spans="1:18" ht="12.75">
      <c r="A40" s="1">
        <f t="shared" si="18"/>
        <v>39</v>
      </c>
      <c r="B40" s="1">
        <f t="shared" si="19"/>
        <v>19</v>
      </c>
      <c r="C40" s="1">
        <f t="shared" si="20"/>
        <v>26.096811703639258</v>
      </c>
      <c r="D40" s="1">
        <f t="shared" si="21"/>
        <v>6.867582027273489</v>
      </c>
      <c r="E40" s="1">
        <f t="shared" si="22"/>
        <v>30</v>
      </c>
      <c r="F40" s="1">
        <f t="shared" si="23"/>
        <v>49.90318829636074</v>
      </c>
      <c r="G40" s="1">
        <f t="shared" si="24"/>
        <v>87</v>
      </c>
      <c r="H40" s="1">
        <f t="shared" si="25"/>
        <v>-2</v>
      </c>
      <c r="I40" s="1">
        <f t="shared" si="26"/>
        <v>-6</v>
      </c>
      <c r="J40" s="1">
        <f t="shared" si="27"/>
        <v>0</v>
      </c>
      <c r="K40" s="1">
        <f t="shared" si="28"/>
        <v>0</v>
      </c>
      <c r="L40" s="1">
        <f t="shared" si="16"/>
        <v>3</v>
      </c>
      <c r="M40" s="1">
        <f t="shared" si="17"/>
        <v>0</v>
      </c>
      <c r="N40" s="1">
        <f t="shared" si="29"/>
        <v>-14</v>
      </c>
      <c r="O40" s="1">
        <f t="shared" si="12"/>
        <v>34.72327250784896</v>
      </c>
      <c r="P40" s="1">
        <f t="shared" si="30"/>
      </c>
      <c r="Q40" s="1">
        <f t="shared" si="31"/>
      </c>
      <c r="R40" s="1">
        <f t="shared" si="32"/>
      </c>
    </row>
    <row r="41" spans="1:18" ht="12.75">
      <c r="A41" s="1">
        <f t="shared" si="18"/>
        <v>40</v>
      </c>
      <c r="B41" s="1">
        <f t="shared" si="19"/>
        <v>14</v>
      </c>
      <c r="C41" s="1">
        <f t="shared" si="20"/>
        <v>19.22922967636577</v>
      </c>
      <c r="D41" s="1">
        <f t="shared" si="21"/>
        <v>6.867582027273489</v>
      </c>
      <c r="E41" s="1">
        <f t="shared" si="22"/>
        <v>36</v>
      </c>
      <c r="F41" s="1">
        <f t="shared" si="23"/>
        <v>59.770770323634224</v>
      </c>
      <c r="G41" s="1">
        <f t="shared" si="24"/>
        <v>87</v>
      </c>
      <c r="H41" s="1">
        <f t="shared" si="25"/>
        <v>-2</v>
      </c>
      <c r="I41" s="1">
        <f t="shared" si="26"/>
        <v>-6</v>
      </c>
      <c r="J41" s="1">
        <f t="shared" si="27"/>
        <v>0</v>
      </c>
      <c r="K41" s="1">
        <f t="shared" si="28"/>
        <v>0</v>
      </c>
      <c r="L41" s="1">
        <f t="shared" si="16"/>
        <v>3</v>
      </c>
      <c r="M41" s="1">
        <f t="shared" si="17"/>
        <v>0</v>
      </c>
      <c r="N41" s="1">
        <f t="shared" si="29"/>
        <v>-14</v>
      </c>
      <c r="P41" s="1">
        <f t="shared" si="30"/>
      </c>
      <c r="Q41" s="1">
        <f t="shared" si="31"/>
      </c>
      <c r="R41" s="1">
        <f t="shared" si="32"/>
      </c>
    </row>
    <row r="42" spans="1:18" ht="12.75">
      <c r="A42" s="1">
        <f t="shared" si="18"/>
        <v>41</v>
      </c>
      <c r="B42" s="1">
        <f t="shared" si="19"/>
        <v>9</v>
      </c>
      <c r="C42" s="1">
        <f t="shared" si="20"/>
        <v>12.36164764909228</v>
      </c>
      <c r="D42" s="1">
        <f t="shared" si="21"/>
        <v>6.86758202727349</v>
      </c>
      <c r="E42" s="1">
        <f t="shared" si="22"/>
        <v>42</v>
      </c>
      <c r="F42" s="1">
        <f t="shared" si="23"/>
        <v>69.63835235090771</v>
      </c>
      <c r="G42" s="1">
        <f t="shared" si="24"/>
        <v>87</v>
      </c>
      <c r="H42" s="1">
        <f t="shared" si="25"/>
        <v>-2</v>
      </c>
      <c r="I42" s="1">
        <f t="shared" si="26"/>
        <v>-6</v>
      </c>
      <c r="J42" s="1">
        <f t="shared" si="27"/>
        <v>0</v>
      </c>
      <c r="K42" s="1">
        <f t="shared" si="28"/>
        <v>0</v>
      </c>
      <c r="L42" s="1">
        <f t="shared" si="16"/>
        <v>3</v>
      </c>
      <c r="M42" s="1">
        <f t="shared" si="17"/>
        <v>0</v>
      </c>
      <c r="N42" s="1">
        <f t="shared" si="29"/>
        <v>-14</v>
      </c>
      <c r="P42" s="1">
        <f t="shared" si="30"/>
      </c>
      <c r="Q42" s="1">
        <f t="shared" si="31"/>
      </c>
      <c r="R42" s="1">
        <f t="shared" si="32"/>
      </c>
    </row>
    <row r="43" spans="1:18" ht="12.75">
      <c r="A43" s="1">
        <f t="shared" si="18"/>
        <v>42</v>
      </c>
      <c r="B43" s="1">
        <f t="shared" si="19"/>
        <v>4</v>
      </c>
      <c r="C43" s="1">
        <f t="shared" si="20"/>
        <v>5.494065621818791</v>
      </c>
      <c r="D43" s="1">
        <f t="shared" si="21"/>
        <v>6.867582027273489</v>
      </c>
      <c r="E43" s="1">
        <f t="shared" si="22"/>
        <v>48</v>
      </c>
      <c r="F43" s="1">
        <f t="shared" si="23"/>
        <v>79.5059343781812</v>
      </c>
      <c r="G43" s="1">
        <f t="shared" si="24"/>
        <v>87</v>
      </c>
      <c r="H43" s="1">
        <f t="shared" si="25"/>
        <v>-2</v>
      </c>
      <c r="I43" s="1">
        <f t="shared" si="26"/>
        <v>-6</v>
      </c>
      <c r="J43" s="1">
        <f t="shared" si="27"/>
        <v>0</v>
      </c>
      <c r="K43" s="1">
        <f t="shared" si="28"/>
        <v>0</v>
      </c>
      <c r="L43" s="1">
        <f t="shared" si="16"/>
        <v>3</v>
      </c>
      <c r="M43" s="1">
        <f t="shared" si="17"/>
        <v>0</v>
      </c>
      <c r="N43" s="1">
        <f t="shared" si="29"/>
        <v>-14</v>
      </c>
      <c r="P43" s="1">
        <f t="shared" si="30"/>
      </c>
      <c r="Q43" s="1">
        <f t="shared" si="31"/>
      </c>
      <c r="R43" s="1">
        <f t="shared" si="32"/>
      </c>
    </row>
    <row r="44" spans="1:18" ht="12.75">
      <c r="A44" s="1">
        <f t="shared" si="18"/>
        <v>43</v>
      </c>
      <c r="B44" s="1">
        <f t="shared" si="19"/>
        <v>47</v>
      </c>
      <c r="C44" s="1">
        <f t="shared" si="20"/>
        <v>77.84956074530243</v>
      </c>
      <c r="D44" s="1">
        <f t="shared" si="21"/>
        <v>7.150439254697566</v>
      </c>
      <c r="E44" s="1">
        <f t="shared" si="22"/>
        <v>6</v>
      </c>
      <c r="F44" s="1">
        <f t="shared" si="23"/>
        <v>89.65637363287875</v>
      </c>
      <c r="G44" s="1">
        <f t="shared" si="24"/>
        <v>87</v>
      </c>
      <c r="H44" s="1">
        <f t="shared" si="25"/>
        <v>-2</v>
      </c>
      <c r="I44" s="1">
        <f t="shared" si="26"/>
        <v>-6</v>
      </c>
      <c r="J44" s="1">
        <f t="shared" si="27"/>
        <v>48</v>
      </c>
      <c r="K44" s="1">
        <f t="shared" si="28"/>
        <v>79.5059343781812</v>
      </c>
      <c r="L44" s="1">
        <f t="shared" si="16"/>
        <v>3</v>
      </c>
      <c r="M44" s="1">
        <f t="shared" si="17"/>
        <v>0</v>
      </c>
      <c r="N44" s="1">
        <f t="shared" si="29"/>
        <v>-14</v>
      </c>
      <c r="P44" s="1">
        <f t="shared" si="30"/>
      </c>
      <c r="Q44" s="1">
        <f t="shared" si="31"/>
      </c>
      <c r="R44" s="1">
        <f t="shared" si="32"/>
      </c>
    </row>
    <row r="45" spans="1:18" ht="12.75">
      <c r="A45" s="1">
        <f t="shared" si="18"/>
        <v>44</v>
      </c>
      <c r="B45" s="1">
        <f t="shared" si="19"/>
        <v>42</v>
      </c>
      <c r="C45" s="1">
        <f t="shared" si="20"/>
        <v>69.56769258090856</v>
      </c>
      <c r="D45" s="1">
        <f t="shared" si="21"/>
        <v>8.281868164393876</v>
      </c>
      <c r="E45" s="1">
        <f t="shared" si="22"/>
        <v>12</v>
      </c>
      <c r="F45" s="1">
        <f t="shared" si="23"/>
        <v>18.43230741909143</v>
      </c>
      <c r="G45" s="1">
        <f t="shared" si="24"/>
        <v>93</v>
      </c>
      <c r="H45" s="1">
        <f t="shared" si="25"/>
        <v>-3</v>
      </c>
      <c r="I45" s="1">
        <f t="shared" si="26"/>
        <v>-7</v>
      </c>
      <c r="J45" s="1">
        <f t="shared" si="27"/>
        <v>0</v>
      </c>
      <c r="K45" s="1">
        <f t="shared" si="28"/>
        <v>0</v>
      </c>
      <c r="L45" s="1">
        <f t="shared" si="16"/>
        <v>0</v>
      </c>
      <c r="M45" s="1">
        <f t="shared" si="17"/>
        <v>6</v>
      </c>
      <c r="N45" s="1">
        <f t="shared" si="29"/>
        <v>-15</v>
      </c>
      <c r="P45" s="1">
        <f t="shared" si="30"/>
      </c>
      <c r="Q45" s="1">
        <f t="shared" si="31"/>
      </c>
      <c r="R45" s="1">
        <f t="shared" si="32"/>
      </c>
    </row>
    <row r="46" spans="1:18" ht="12.75">
      <c r="A46" s="1">
        <f t="shared" si="18"/>
        <v>45</v>
      </c>
      <c r="B46" s="1">
        <f t="shared" si="19"/>
        <v>37</v>
      </c>
      <c r="C46" s="1">
        <f t="shared" si="20"/>
        <v>61.28582441651468</v>
      </c>
      <c r="D46" s="1">
        <f t="shared" si="21"/>
        <v>8.281868164393876</v>
      </c>
      <c r="E46" s="1">
        <f t="shared" si="22"/>
        <v>18</v>
      </c>
      <c r="F46" s="1">
        <f t="shared" si="23"/>
        <v>26.714175583485307</v>
      </c>
      <c r="G46" s="1">
        <f t="shared" si="24"/>
        <v>99</v>
      </c>
      <c r="H46" s="1">
        <f t="shared" si="25"/>
        <v>-4</v>
      </c>
      <c r="I46" s="1">
        <f t="shared" si="26"/>
        <v>-8</v>
      </c>
      <c r="J46" s="1">
        <f t="shared" si="27"/>
        <v>0</v>
      </c>
      <c r="K46" s="1">
        <f t="shared" si="28"/>
        <v>0</v>
      </c>
      <c r="L46" s="1">
        <f t="shared" si="16"/>
        <v>0</v>
      </c>
      <c r="M46" s="1">
        <f t="shared" si="17"/>
        <v>6</v>
      </c>
      <c r="N46" s="1">
        <f t="shared" si="29"/>
        <v>-16</v>
      </c>
      <c r="P46" s="1">
        <f t="shared" si="30"/>
      </c>
      <c r="Q46" s="1">
        <f t="shared" si="31"/>
      </c>
      <c r="R46" s="1">
        <f t="shared" si="32"/>
      </c>
    </row>
    <row r="47" spans="1:18" ht="12.75">
      <c r="A47" s="1">
        <f t="shared" si="18"/>
        <v>46</v>
      </c>
      <c r="B47" s="1">
        <f t="shared" si="19"/>
        <v>32</v>
      </c>
      <c r="C47" s="1">
        <f t="shared" si="20"/>
        <v>53.0039562521208</v>
      </c>
      <c r="D47" s="1">
        <f t="shared" si="21"/>
        <v>8.281868164393876</v>
      </c>
      <c r="E47" s="1">
        <f t="shared" si="22"/>
        <v>24</v>
      </c>
      <c r="F47" s="1">
        <f t="shared" si="23"/>
        <v>34.996043747879185</v>
      </c>
      <c r="G47" s="1">
        <f t="shared" si="24"/>
        <v>105</v>
      </c>
      <c r="H47" s="1">
        <f t="shared" si="25"/>
        <v>-5</v>
      </c>
      <c r="I47" s="1">
        <f t="shared" si="26"/>
        <v>-9</v>
      </c>
      <c r="J47" s="1">
        <f t="shared" si="27"/>
        <v>0</v>
      </c>
      <c r="K47" s="1">
        <f t="shared" si="28"/>
        <v>0</v>
      </c>
      <c r="L47" s="1">
        <f t="shared" si="16"/>
        <v>0</v>
      </c>
      <c r="M47" s="1">
        <f t="shared" si="17"/>
        <v>6</v>
      </c>
      <c r="N47" s="1">
        <f t="shared" si="29"/>
        <v>-17</v>
      </c>
      <c r="P47" s="1">
        <f t="shared" si="30"/>
      </c>
      <c r="Q47" s="1">
        <f t="shared" si="31"/>
      </c>
      <c r="R47" s="1">
        <f t="shared" si="32"/>
      </c>
    </row>
    <row r="48" spans="1:18" ht="12.75">
      <c r="A48" s="1">
        <f t="shared" si="18"/>
        <v>47</v>
      </c>
      <c r="B48" s="1">
        <f t="shared" si="19"/>
        <v>27</v>
      </c>
      <c r="C48" s="1">
        <f t="shared" si="20"/>
        <v>44.722088087726924</v>
      </c>
      <c r="D48" s="1">
        <f t="shared" si="21"/>
        <v>8.281868164393876</v>
      </c>
      <c r="E48" s="1">
        <f t="shared" si="22"/>
        <v>30</v>
      </c>
      <c r="F48" s="1">
        <f t="shared" si="23"/>
        <v>43.27791191227306</v>
      </c>
      <c r="G48" s="1">
        <f t="shared" si="24"/>
        <v>111</v>
      </c>
      <c r="H48" s="1">
        <f t="shared" si="25"/>
        <v>-6</v>
      </c>
      <c r="I48" s="1">
        <f t="shared" si="26"/>
        <v>-10</v>
      </c>
      <c r="J48" s="1">
        <f t="shared" si="27"/>
        <v>0</v>
      </c>
      <c r="K48" s="1">
        <f t="shared" si="28"/>
        <v>0</v>
      </c>
      <c r="L48" s="1">
        <f t="shared" si="16"/>
        <v>0</v>
      </c>
      <c r="M48" s="1">
        <f t="shared" si="17"/>
        <v>6</v>
      </c>
      <c r="N48" s="1">
        <f t="shared" si="29"/>
        <v>-18</v>
      </c>
      <c r="P48" s="1">
        <f t="shared" si="30"/>
      </c>
      <c r="Q48" s="1">
        <f t="shared" si="31"/>
      </c>
      <c r="R48" s="1">
        <f t="shared" si="32"/>
      </c>
    </row>
    <row r="49" spans="1:18" ht="12.75">
      <c r="A49" s="1">
        <f t="shared" si="18"/>
        <v>48</v>
      </c>
      <c r="B49" s="1">
        <f t="shared" si="19"/>
        <v>22</v>
      </c>
      <c r="C49" s="1">
        <f t="shared" si="20"/>
        <v>36.440219923333046</v>
      </c>
      <c r="D49" s="1">
        <f t="shared" si="21"/>
        <v>8.281868164393874</v>
      </c>
      <c r="E49" s="1">
        <f t="shared" si="22"/>
        <v>36</v>
      </c>
      <c r="F49" s="1">
        <f t="shared" si="23"/>
        <v>51.55978007666694</v>
      </c>
      <c r="G49" s="1">
        <f t="shared" si="24"/>
        <v>117</v>
      </c>
      <c r="H49" s="1">
        <f t="shared" si="25"/>
        <v>-7</v>
      </c>
      <c r="I49" s="1">
        <f t="shared" si="26"/>
        <v>-11</v>
      </c>
      <c r="J49" s="1">
        <f t="shared" si="27"/>
        <v>0</v>
      </c>
      <c r="K49" s="1">
        <f t="shared" si="28"/>
        <v>0</v>
      </c>
      <c r="L49" s="1">
        <f t="shared" si="16"/>
        <v>0</v>
      </c>
      <c r="M49" s="1">
        <f t="shared" si="17"/>
        <v>6</v>
      </c>
      <c r="N49" s="1">
        <f t="shared" si="29"/>
        <v>-19</v>
      </c>
      <c r="P49" s="1">
        <f t="shared" si="30"/>
      </c>
      <c r="Q49" s="1">
        <f t="shared" si="31"/>
      </c>
      <c r="R49" s="1">
        <f t="shared" si="32"/>
      </c>
    </row>
    <row r="50" spans="1:18" ht="12.75">
      <c r="A50" s="1">
        <f t="shared" si="18"/>
        <v>49</v>
      </c>
      <c r="B50" s="1">
        <f t="shared" si="19"/>
        <v>17</v>
      </c>
      <c r="C50" s="1">
        <f t="shared" si="20"/>
        <v>28.158351758939173</v>
      </c>
      <c r="D50" s="1">
        <f t="shared" si="21"/>
        <v>8.281868164393874</v>
      </c>
      <c r="E50" s="1">
        <f t="shared" si="22"/>
        <v>42</v>
      </c>
      <c r="F50" s="1">
        <f t="shared" si="23"/>
        <v>59.84164824106081</v>
      </c>
      <c r="G50" s="1">
        <f t="shared" si="24"/>
        <v>123</v>
      </c>
      <c r="H50" s="1">
        <f t="shared" si="25"/>
        <v>-8</v>
      </c>
      <c r="I50" s="1">
        <f t="shared" si="26"/>
        <v>-12</v>
      </c>
      <c r="J50" s="1">
        <f t="shared" si="27"/>
        <v>0</v>
      </c>
      <c r="K50" s="1">
        <f t="shared" si="28"/>
        <v>0</v>
      </c>
      <c r="L50" s="1">
        <f t="shared" si="16"/>
        <v>0</v>
      </c>
      <c r="M50" s="1">
        <f t="shared" si="17"/>
        <v>6</v>
      </c>
      <c r="N50" s="1">
        <f t="shared" si="29"/>
        <v>-20</v>
      </c>
      <c r="P50" s="1">
        <f t="shared" si="30"/>
      </c>
      <c r="Q50" s="1">
        <f t="shared" si="31"/>
      </c>
      <c r="R50" s="1">
        <f t="shared" si="32"/>
      </c>
    </row>
    <row r="51" spans="1:18" ht="12.75">
      <c r="A51" s="1">
        <f t="shared" si="18"/>
        <v>50</v>
      </c>
      <c r="B51" s="1">
        <f t="shared" si="19"/>
        <v>12</v>
      </c>
      <c r="C51" s="1">
        <f t="shared" si="20"/>
        <v>19.8764835945453</v>
      </c>
      <c r="D51" s="1">
        <f t="shared" si="21"/>
        <v>8.281868164393874</v>
      </c>
      <c r="E51" s="1">
        <f t="shared" si="22"/>
        <v>48</v>
      </c>
      <c r="F51" s="1">
        <f t="shared" si="23"/>
        <v>68.12351640545468</v>
      </c>
      <c r="G51" s="1">
        <f t="shared" si="24"/>
        <v>129</v>
      </c>
      <c r="H51" s="1">
        <f t="shared" si="25"/>
        <v>-9</v>
      </c>
      <c r="I51" s="1">
        <f t="shared" si="26"/>
        <v>-13</v>
      </c>
      <c r="J51" s="1">
        <f t="shared" si="27"/>
        <v>0</v>
      </c>
      <c r="K51" s="1">
        <f t="shared" si="28"/>
        <v>0</v>
      </c>
      <c r="L51" s="1">
        <f t="shared" si="16"/>
        <v>0</v>
      </c>
      <c r="M51" s="1">
        <f t="shared" si="17"/>
        <v>6</v>
      </c>
      <c r="N51" s="1">
        <f t="shared" si="29"/>
        <v>-21</v>
      </c>
      <c r="P51" s="1">
        <f t="shared" si="30"/>
      </c>
      <c r="Q51" s="1">
        <f t="shared" si="31"/>
      </c>
      <c r="R51" s="1">
        <f t="shared" si="32"/>
      </c>
    </row>
    <row r="52" spans="1:18" ht="12.75">
      <c r="A52" s="1">
        <f t="shared" si="18"/>
        <v>51</v>
      </c>
      <c r="B52" s="1">
        <f t="shared" si="19"/>
        <v>7</v>
      </c>
      <c r="C52" s="1">
        <f t="shared" si="20"/>
        <v>11.594615430151423</v>
      </c>
      <c r="D52" s="1">
        <f t="shared" si="21"/>
        <v>8.281868164393876</v>
      </c>
      <c r="E52" s="1">
        <f t="shared" si="22"/>
        <v>54</v>
      </c>
      <c r="F52" s="1">
        <f t="shared" si="23"/>
        <v>76.40538456984855</v>
      </c>
      <c r="G52" s="1">
        <f t="shared" si="24"/>
        <v>135</v>
      </c>
      <c r="H52" s="1">
        <f t="shared" si="25"/>
        <v>-10</v>
      </c>
      <c r="I52" s="1">
        <f t="shared" si="26"/>
        <v>-14</v>
      </c>
      <c r="J52" s="1">
        <f t="shared" si="27"/>
        <v>0</v>
      </c>
      <c r="K52" s="1">
        <f t="shared" si="28"/>
        <v>0</v>
      </c>
      <c r="L52" s="1">
        <f t="shared" si="16"/>
        <v>0</v>
      </c>
      <c r="M52" s="1">
        <f t="shared" si="17"/>
        <v>6</v>
      </c>
      <c r="N52" s="1">
        <f t="shared" si="29"/>
        <v>-22</v>
      </c>
      <c r="P52" s="1">
        <f t="shared" si="30"/>
      </c>
      <c r="Q52" s="1">
        <f t="shared" si="31"/>
      </c>
      <c r="R52" s="1">
        <f t="shared" si="32"/>
      </c>
    </row>
    <row r="53" spans="1:18" ht="12.75">
      <c r="A53" s="1">
        <f t="shared" si="18"/>
        <v>52</v>
      </c>
      <c r="B53" s="1">
        <f t="shared" si="19"/>
        <v>2</v>
      </c>
      <c r="C53" s="1">
        <f t="shared" si="20"/>
        <v>3.312747265757549</v>
      </c>
      <c r="D53" s="1">
        <f t="shared" si="21"/>
        <v>8.281868164393874</v>
      </c>
      <c r="E53" s="1">
        <f t="shared" si="22"/>
        <v>60</v>
      </c>
      <c r="F53" s="1">
        <f t="shared" si="23"/>
        <v>84.68725273424242</v>
      </c>
      <c r="G53" s="1">
        <f t="shared" si="24"/>
        <v>141</v>
      </c>
      <c r="H53" s="1">
        <f t="shared" si="25"/>
        <v>-11</v>
      </c>
      <c r="I53" s="1">
        <f t="shared" si="26"/>
        <v>-15</v>
      </c>
      <c r="J53" s="1">
        <f t="shared" si="27"/>
        <v>0</v>
      </c>
      <c r="K53" s="1">
        <f t="shared" si="28"/>
        <v>0</v>
      </c>
      <c r="L53" s="1">
        <f t="shared" si="16"/>
        <v>0</v>
      </c>
      <c r="M53" s="1">
        <f t="shared" si="17"/>
        <v>6</v>
      </c>
      <c r="N53" s="1">
        <f t="shared" si="29"/>
        <v>-23</v>
      </c>
      <c r="P53" s="1">
        <f t="shared" si="30"/>
      </c>
      <c r="Q53" s="1">
        <f t="shared" si="31"/>
      </c>
      <c r="R53" s="1">
        <f t="shared" si="32"/>
      </c>
    </row>
    <row r="54" spans="1:18" ht="12.75">
      <c r="A54" s="1">
        <f t="shared" si="18"/>
        <v>53</v>
      </c>
      <c r="B54" s="1">
        <f t="shared" si="19"/>
        <v>57</v>
      </c>
      <c r="C54" s="1">
        <f t="shared" si="20"/>
        <v>80.4528900975303</v>
      </c>
      <c r="D54" s="1">
        <f t="shared" si="21"/>
        <v>7.54710990246967</v>
      </c>
      <c r="E54" s="1">
        <f t="shared" si="22"/>
        <v>6</v>
      </c>
      <c r="F54" s="1">
        <f t="shared" si="23"/>
        <v>92.23436263671209</v>
      </c>
      <c r="G54" s="1">
        <f t="shared" si="24"/>
        <v>147</v>
      </c>
      <c r="H54" s="1">
        <f t="shared" si="25"/>
        <v>-12</v>
      </c>
      <c r="I54" s="1">
        <f t="shared" si="26"/>
        <v>-16</v>
      </c>
      <c r="J54" s="1">
        <f t="shared" si="27"/>
        <v>60</v>
      </c>
      <c r="K54" s="1">
        <f t="shared" si="28"/>
        <v>84.68725273424242</v>
      </c>
      <c r="L54" s="1">
        <f t="shared" si="16"/>
        <v>0</v>
      </c>
      <c r="M54" s="1">
        <f t="shared" si="17"/>
        <v>6</v>
      </c>
      <c r="N54" s="1">
        <f t="shared" si="29"/>
        <v>-23</v>
      </c>
      <c r="P54" s="1">
        <f t="shared" si="30"/>
      </c>
      <c r="Q54" s="1">
        <f t="shared" si="31"/>
      </c>
      <c r="R54" s="1">
        <f t="shared" si="32"/>
      </c>
    </row>
    <row r="55" spans="1:18" ht="12.75">
      <c r="A55" s="1">
        <f t="shared" si="18"/>
        <v>54</v>
      </c>
      <c r="B55" s="1">
        <f t="shared" si="19"/>
        <v>52</v>
      </c>
      <c r="C55" s="1">
        <f t="shared" si="20"/>
        <v>73.39561903634343</v>
      </c>
      <c r="D55" s="1">
        <f t="shared" si="21"/>
        <v>7.057271061186869</v>
      </c>
      <c r="E55" s="1">
        <f t="shared" si="22"/>
        <v>12</v>
      </c>
      <c r="F55" s="1">
        <f t="shared" si="23"/>
        <v>17.60438096365654</v>
      </c>
      <c r="G55" s="1">
        <f t="shared" si="24"/>
        <v>147</v>
      </c>
      <c r="H55" s="1">
        <f t="shared" si="25"/>
        <v>-12</v>
      </c>
      <c r="I55" s="1">
        <f t="shared" si="26"/>
        <v>-16</v>
      </c>
      <c r="J55" s="1">
        <f t="shared" si="27"/>
        <v>0</v>
      </c>
      <c r="K55" s="1">
        <f t="shared" si="28"/>
        <v>0</v>
      </c>
      <c r="L55" s="1">
        <f t="shared" si="16"/>
        <v>3</v>
      </c>
      <c r="M55" s="1">
        <f t="shared" si="17"/>
        <v>0</v>
      </c>
      <c r="N55" s="1">
        <f t="shared" si="29"/>
        <v>-23</v>
      </c>
      <c r="P55" s="1">
        <f t="shared" si="30"/>
      </c>
      <c r="Q55" s="1">
        <f t="shared" si="31"/>
      </c>
      <c r="R55" s="1">
        <f t="shared" si="32"/>
      </c>
    </row>
    <row r="56" spans="1:18" ht="12.75">
      <c r="A56" s="1">
        <f t="shared" si="18"/>
        <v>55</v>
      </c>
      <c r="B56" s="1">
        <f t="shared" si="19"/>
        <v>47</v>
      </c>
      <c r="C56" s="1">
        <f t="shared" si="20"/>
        <v>66.33834797515657</v>
      </c>
      <c r="D56" s="1">
        <f t="shared" si="21"/>
        <v>7.057271061186868</v>
      </c>
      <c r="E56" s="1">
        <f t="shared" si="22"/>
        <v>18</v>
      </c>
      <c r="F56" s="1">
        <f t="shared" si="23"/>
        <v>27.661652024843406</v>
      </c>
      <c r="G56" s="1">
        <f t="shared" si="24"/>
        <v>147</v>
      </c>
      <c r="H56" s="1">
        <f t="shared" si="25"/>
        <v>-12</v>
      </c>
      <c r="I56" s="1">
        <f t="shared" si="26"/>
        <v>-16</v>
      </c>
      <c r="J56" s="1">
        <f t="shared" si="27"/>
        <v>0</v>
      </c>
      <c r="K56" s="1">
        <f t="shared" si="28"/>
        <v>0</v>
      </c>
      <c r="L56" s="1">
        <f t="shared" si="16"/>
        <v>3</v>
      </c>
      <c r="M56" s="1">
        <f t="shared" si="17"/>
        <v>0</v>
      </c>
      <c r="N56" s="1">
        <f t="shared" si="29"/>
        <v>-23</v>
      </c>
      <c r="P56" s="1">
        <f t="shared" si="30"/>
      </c>
      <c r="Q56" s="1">
        <f t="shared" si="31"/>
      </c>
      <c r="R56" s="1">
        <f t="shared" si="32"/>
      </c>
    </row>
    <row r="57" spans="1:18" ht="12.75">
      <c r="A57" s="1">
        <f t="shared" si="18"/>
        <v>56</v>
      </c>
      <c r="B57" s="1">
        <f t="shared" si="19"/>
        <v>42</v>
      </c>
      <c r="C57" s="1">
        <f t="shared" si="20"/>
        <v>59.2810769139697</v>
      </c>
      <c r="D57" s="1">
        <f t="shared" si="21"/>
        <v>7.057271061186869</v>
      </c>
      <c r="E57" s="1">
        <f t="shared" si="22"/>
        <v>24</v>
      </c>
      <c r="F57" s="1">
        <f t="shared" si="23"/>
        <v>37.71892308603027</v>
      </c>
      <c r="G57" s="1">
        <f t="shared" si="24"/>
        <v>147</v>
      </c>
      <c r="H57" s="1">
        <f t="shared" si="25"/>
        <v>-12</v>
      </c>
      <c r="I57" s="1">
        <f t="shared" si="26"/>
        <v>-16</v>
      </c>
      <c r="J57" s="1">
        <f t="shared" si="27"/>
        <v>0</v>
      </c>
      <c r="K57" s="1">
        <f t="shared" si="28"/>
        <v>0</v>
      </c>
      <c r="L57" s="1">
        <f t="shared" si="16"/>
        <v>3</v>
      </c>
      <c r="M57" s="1">
        <f t="shared" si="17"/>
        <v>0</v>
      </c>
      <c r="N57" s="1">
        <f t="shared" si="29"/>
        <v>-23</v>
      </c>
      <c r="P57" s="1">
        <f t="shared" si="30"/>
      </c>
      <c r="Q57" s="1">
        <f t="shared" si="31"/>
      </c>
      <c r="R57" s="1">
        <f t="shared" si="32"/>
      </c>
    </row>
    <row r="58" spans="1:18" ht="12.75">
      <c r="A58" s="1">
        <f t="shared" si="18"/>
        <v>57</v>
      </c>
      <c r="B58" s="1">
        <f t="shared" si="19"/>
        <v>37</v>
      </c>
      <c r="C58" s="1">
        <f t="shared" si="20"/>
        <v>52.22380585278283</v>
      </c>
      <c r="D58" s="1">
        <f t="shared" si="21"/>
        <v>7.057271061186869</v>
      </c>
      <c r="E58" s="1">
        <f t="shared" si="22"/>
        <v>30</v>
      </c>
      <c r="F58" s="1">
        <f t="shared" si="23"/>
        <v>47.77619414721714</v>
      </c>
      <c r="G58" s="1">
        <f t="shared" si="24"/>
        <v>147</v>
      </c>
      <c r="H58" s="1">
        <f t="shared" si="25"/>
        <v>-12</v>
      </c>
      <c r="I58" s="1">
        <f t="shared" si="26"/>
        <v>-16</v>
      </c>
      <c r="J58" s="1">
        <f t="shared" si="27"/>
        <v>0</v>
      </c>
      <c r="K58" s="1">
        <f t="shared" si="28"/>
        <v>0</v>
      </c>
      <c r="L58" s="1">
        <f t="shared" si="16"/>
        <v>3</v>
      </c>
      <c r="M58" s="1">
        <f t="shared" si="17"/>
        <v>0</v>
      </c>
      <c r="N58" s="1">
        <f t="shared" si="29"/>
        <v>-23</v>
      </c>
      <c r="P58" s="1">
        <f t="shared" si="30"/>
      </c>
      <c r="Q58" s="1">
        <f t="shared" si="31"/>
      </c>
      <c r="R58" s="1">
        <f t="shared" si="32"/>
      </c>
    </row>
    <row r="59" spans="1:18" ht="12.75">
      <c r="A59" s="1">
        <f t="shared" si="18"/>
        <v>58</v>
      </c>
      <c r="B59" s="1">
        <f t="shared" si="19"/>
        <v>32</v>
      </c>
      <c r="C59" s="1">
        <f t="shared" si="20"/>
        <v>45.166534791595964</v>
      </c>
      <c r="D59" s="1">
        <f t="shared" si="21"/>
        <v>7.05727106118687</v>
      </c>
      <c r="E59" s="1">
        <f t="shared" si="22"/>
        <v>36</v>
      </c>
      <c r="F59" s="1">
        <f t="shared" si="23"/>
        <v>57.83346520840401</v>
      </c>
      <c r="G59" s="1">
        <f t="shared" si="24"/>
        <v>147</v>
      </c>
      <c r="H59" s="1">
        <f t="shared" si="25"/>
        <v>-12</v>
      </c>
      <c r="I59" s="1">
        <f t="shared" si="26"/>
        <v>-16</v>
      </c>
      <c r="J59" s="1">
        <f t="shared" si="27"/>
        <v>0</v>
      </c>
      <c r="K59" s="1">
        <f t="shared" si="28"/>
        <v>0</v>
      </c>
      <c r="L59" s="1">
        <f t="shared" si="16"/>
        <v>3</v>
      </c>
      <c r="M59" s="1">
        <f t="shared" si="17"/>
        <v>0</v>
      </c>
      <c r="N59" s="1">
        <f t="shared" si="29"/>
        <v>-23</v>
      </c>
      <c r="P59" s="1">
        <f t="shared" si="30"/>
      </c>
      <c r="Q59" s="1">
        <f t="shared" si="31"/>
      </c>
      <c r="R59" s="1">
        <f t="shared" si="32"/>
      </c>
    </row>
    <row r="60" spans="1:18" ht="12.75">
      <c r="A60" s="1">
        <f t="shared" si="18"/>
        <v>59</v>
      </c>
      <c r="B60" s="1">
        <f t="shared" si="19"/>
        <v>27</v>
      </c>
      <c r="C60" s="1">
        <f t="shared" si="20"/>
        <v>38.1092637304091</v>
      </c>
      <c r="D60" s="1">
        <f t="shared" si="21"/>
        <v>7.057271061186869</v>
      </c>
      <c r="E60" s="1">
        <f t="shared" si="22"/>
        <v>42</v>
      </c>
      <c r="F60" s="1">
        <f t="shared" si="23"/>
        <v>67.89073626959087</v>
      </c>
      <c r="G60" s="1">
        <f t="shared" si="24"/>
        <v>147</v>
      </c>
      <c r="H60" s="1">
        <f t="shared" si="25"/>
        <v>-12</v>
      </c>
      <c r="I60" s="1">
        <f t="shared" si="26"/>
        <v>-16</v>
      </c>
      <c r="J60" s="1">
        <f t="shared" si="27"/>
        <v>0</v>
      </c>
      <c r="K60" s="1">
        <f t="shared" si="28"/>
        <v>0</v>
      </c>
      <c r="L60" s="1">
        <f t="shared" si="16"/>
        <v>3</v>
      </c>
      <c r="M60" s="1">
        <f t="shared" si="17"/>
        <v>0</v>
      </c>
      <c r="N60" s="1">
        <f t="shared" si="29"/>
        <v>-23</v>
      </c>
      <c r="P60" s="1">
        <f t="shared" si="30"/>
      </c>
      <c r="Q60" s="1">
        <f t="shared" si="31"/>
      </c>
      <c r="R60" s="1">
        <f t="shared" si="32"/>
      </c>
    </row>
    <row r="61" spans="1:18" ht="12.75">
      <c r="A61" s="1">
        <f t="shared" si="18"/>
        <v>60</v>
      </c>
      <c r="B61" s="1">
        <f t="shared" si="19"/>
        <v>22</v>
      </c>
      <c r="C61" s="1">
        <f t="shared" si="20"/>
        <v>31.051992669222226</v>
      </c>
      <c r="D61" s="1">
        <f t="shared" si="21"/>
        <v>7.057271061186871</v>
      </c>
      <c r="E61" s="1">
        <f t="shared" si="22"/>
        <v>48</v>
      </c>
      <c r="F61" s="1">
        <f t="shared" si="23"/>
        <v>77.94800733077774</v>
      </c>
      <c r="G61" s="1">
        <f t="shared" si="24"/>
        <v>147</v>
      </c>
      <c r="H61" s="1">
        <f t="shared" si="25"/>
        <v>-12</v>
      </c>
      <c r="I61" s="1">
        <f t="shared" si="26"/>
        <v>-16</v>
      </c>
      <c r="J61" s="1">
        <f t="shared" si="27"/>
        <v>0</v>
      </c>
      <c r="K61" s="1">
        <f t="shared" si="28"/>
        <v>0</v>
      </c>
      <c r="L61" s="1">
        <f t="shared" si="16"/>
        <v>3</v>
      </c>
      <c r="M61" s="1">
        <f t="shared" si="17"/>
        <v>0</v>
      </c>
      <c r="N61" s="1">
        <f t="shared" si="29"/>
        <v>-23</v>
      </c>
      <c r="P61" s="1">
        <f t="shared" si="30"/>
      </c>
      <c r="Q61" s="1">
        <f t="shared" si="31"/>
      </c>
      <c r="R61" s="1">
        <f t="shared" si="32"/>
      </c>
    </row>
    <row r="62" spans="1:18" ht="12.75">
      <c r="A62" s="1">
        <f t="shared" si="18"/>
        <v>61</v>
      </c>
      <c r="B62" s="1">
        <f t="shared" si="19"/>
        <v>17</v>
      </c>
      <c r="C62" s="1">
        <f t="shared" si="20"/>
        <v>23.994721608035356</v>
      </c>
      <c r="D62" s="1">
        <f t="shared" si="21"/>
        <v>7.05727106118687</v>
      </c>
      <c r="E62" s="1">
        <f t="shared" si="22"/>
        <v>54</v>
      </c>
      <c r="F62" s="1">
        <f t="shared" si="23"/>
        <v>88.00527839196461</v>
      </c>
      <c r="G62" s="1">
        <f t="shared" si="24"/>
        <v>147</v>
      </c>
      <c r="H62" s="1">
        <f t="shared" si="25"/>
        <v>-12</v>
      </c>
      <c r="I62" s="1">
        <f t="shared" si="26"/>
        <v>-16</v>
      </c>
      <c r="J62" s="1">
        <f t="shared" si="27"/>
        <v>0</v>
      </c>
      <c r="K62" s="1">
        <f t="shared" si="28"/>
        <v>0</v>
      </c>
      <c r="L62" s="1">
        <f t="shared" si="16"/>
        <v>3</v>
      </c>
      <c r="M62" s="1">
        <f t="shared" si="17"/>
        <v>0</v>
      </c>
      <c r="N62" s="1">
        <f t="shared" si="29"/>
        <v>-23</v>
      </c>
      <c r="P62" s="1">
        <f t="shared" si="30"/>
      </c>
      <c r="Q62" s="1">
        <f t="shared" si="31"/>
      </c>
      <c r="R62" s="1">
        <f t="shared" si="32"/>
      </c>
    </row>
    <row r="63" spans="1:18" ht="12.75">
      <c r="A63" s="1">
        <f t="shared" si="18"/>
        <v>62</v>
      </c>
      <c r="B63" s="1">
        <f t="shared" si="19"/>
        <v>12</v>
      </c>
      <c r="C63" s="1">
        <f t="shared" si="20"/>
        <v>16.93745054684849</v>
      </c>
      <c r="D63" s="1">
        <f t="shared" si="21"/>
        <v>7.057271061186869</v>
      </c>
      <c r="E63" s="1">
        <f t="shared" si="22"/>
        <v>60</v>
      </c>
      <c r="F63" s="1">
        <f t="shared" si="23"/>
        <v>98.06254945315148</v>
      </c>
      <c r="G63" s="1">
        <f t="shared" si="24"/>
        <v>147</v>
      </c>
      <c r="H63" s="1">
        <f t="shared" si="25"/>
        <v>-12</v>
      </c>
      <c r="I63" s="1">
        <f t="shared" si="26"/>
        <v>-16</v>
      </c>
      <c r="J63" s="1">
        <f t="shared" si="27"/>
        <v>0</v>
      </c>
      <c r="K63" s="1">
        <f t="shared" si="28"/>
        <v>0</v>
      </c>
      <c r="L63" s="1">
        <f t="shared" si="16"/>
        <v>3</v>
      </c>
      <c r="M63" s="1">
        <f t="shared" si="17"/>
        <v>0</v>
      </c>
      <c r="N63" s="1">
        <f t="shared" si="29"/>
        <v>-23</v>
      </c>
      <c r="P63" s="1">
        <f t="shared" si="30"/>
      </c>
      <c r="Q63" s="1">
        <f t="shared" si="31"/>
      </c>
      <c r="R63" s="1">
        <f t="shared" si="32"/>
      </c>
    </row>
    <row r="64" spans="1:18" ht="12.75">
      <c r="A64" s="1">
        <f t="shared" si="18"/>
        <v>63</v>
      </c>
      <c r="B64" s="1">
        <f t="shared" si="19"/>
        <v>7</v>
      </c>
      <c r="C64" s="1">
        <f t="shared" si="20"/>
        <v>9.880179485661618</v>
      </c>
      <c r="D64" s="1">
        <f t="shared" si="21"/>
        <v>7.05727106118687</v>
      </c>
      <c r="E64" s="1">
        <f t="shared" si="22"/>
        <v>66</v>
      </c>
      <c r="F64" s="1">
        <f t="shared" si="23"/>
        <v>108.11982051433834</v>
      </c>
      <c r="G64" s="1">
        <f t="shared" si="24"/>
        <v>147</v>
      </c>
      <c r="H64" s="1">
        <f t="shared" si="25"/>
        <v>-12</v>
      </c>
      <c r="I64" s="1">
        <f t="shared" si="26"/>
        <v>-16</v>
      </c>
      <c r="J64" s="1">
        <f t="shared" si="27"/>
        <v>0</v>
      </c>
      <c r="K64" s="1">
        <f t="shared" si="28"/>
        <v>0</v>
      </c>
      <c r="L64" s="1">
        <f t="shared" si="16"/>
        <v>3</v>
      </c>
      <c r="M64" s="1">
        <f t="shared" si="17"/>
        <v>0</v>
      </c>
      <c r="N64" s="1">
        <f t="shared" si="29"/>
        <v>-23</v>
      </c>
      <c r="P64" s="1">
        <f t="shared" si="30"/>
      </c>
      <c r="Q64" s="1">
        <f t="shared" si="31"/>
      </c>
      <c r="R64" s="1">
        <f t="shared" si="32"/>
      </c>
    </row>
    <row r="65" spans="1:18" ht="12.75">
      <c r="A65" s="1">
        <f t="shared" si="18"/>
        <v>64</v>
      </c>
      <c r="B65" s="1">
        <f t="shared" si="19"/>
        <v>2</v>
      </c>
      <c r="C65" s="1">
        <f t="shared" si="20"/>
        <v>2.8229084244747487</v>
      </c>
      <c r="D65" s="1">
        <f t="shared" si="21"/>
        <v>7.057271061186869</v>
      </c>
      <c r="E65" s="1">
        <f t="shared" si="22"/>
        <v>72</v>
      </c>
      <c r="F65" s="1">
        <f t="shared" si="23"/>
        <v>118.17709157552521</v>
      </c>
      <c r="G65" s="1">
        <f t="shared" si="24"/>
        <v>147</v>
      </c>
      <c r="H65" s="1">
        <f t="shared" si="25"/>
        <v>-12</v>
      </c>
      <c r="I65" s="1">
        <f t="shared" si="26"/>
        <v>-16</v>
      </c>
      <c r="J65" s="1">
        <f t="shared" si="27"/>
        <v>0</v>
      </c>
      <c r="K65" s="1">
        <f t="shared" si="28"/>
        <v>0</v>
      </c>
      <c r="L65" s="1">
        <f t="shared" si="16"/>
        <v>3</v>
      </c>
      <c r="M65" s="1">
        <f t="shared" si="17"/>
        <v>0</v>
      </c>
      <c r="N65" s="1">
        <f t="shared" si="29"/>
        <v>-23</v>
      </c>
      <c r="P65" s="1">
        <f t="shared" si="30"/>
      </c>
      <c r="Q65" s="1">
        <f t="shared" si="31"/>
      </c>
      <c r="R65" s="1">
        <f t="shared" si="32"/>
      </c>
    </row>
    <row r="66" spans="1:18" ht="12.75">
      <c r="A66" s="1">
        <f t="shared" si="18"/>
        <v>65</v>
      </c>
      <c r="B66" s="1">
        <f t="shared" si="19"/>
        <v>69</v>
      </c>
      <c r="C66" s="1">
        <f t="shared" si="20"/>
        <v>113.25304609321167</v>
      </c>
      <c r="D66" s="1">
        <f t="shared" si="21"/>
        <v>7.746953906788299</v>
      </c>
      <c r="E66" s="1">
        <f t="shared" si="22"/>
        <v>6</v>
      </c>
      <c r="F66" s="1">
        <f t="shared" si="23"/>
        <v>125.92404548231352</v>
      </c>
      <c r="G66" s="1">
        <f t="shared" si="24"/>
        <v>153</v>
      </c>
      <c r="H66" s="1">
        <f t="shared" si="25"/>
        <v>-13</v>
      </c>
      <c r="I66" s="1">
        <f t="shared" si="26"/>
        <v>-17</v>
      </c>
      <c r="J66" s="1">
        <f t="shared" si="27"/>
        <v>72</v>
      </c>
      <c r="K66" s="1">
        <f t="shared" si="28"/>
        <v>118.17709157552521</v>
      </c>
      <c r="L66" s="1">
        <f t="shared" si="16"/>
        <v>0</v>
      </c>
      <c r="M66" s="1">
        <f t="shared" si="17"/>
        <v>6</v>
      </c>
      <c r="N66" s="1">
        <f t="shared" si="29"/>
        <v>-23</v>
      </c>
      <c r="P66" s="1">
        <f t="shared" si="30"/>
      </c>
      <c r="Q66" s="1">
        <f t="shared" si="31"/>
      </c>
      <c r="R66" s="1">
        <f t="shared" si="32"/>
      </c>
    </row>
    <row r="67" spans="1:18" ht="12.75">
      <c r="A67" s="1">
        <f t="shared" si="18"/>
        <v>66</v>
      </c>
      <c r="B67" s="1">
        <f t="shared" si="19"/>
        <v>64</v>
      </c>
      <c r="C67" s="1">
        <f>C66-D67+K67</f>
        <v>105.04630362268908</v>
      </c>
      <c r="D67" s="1">
        <f t="shared" si="21"/>
        <v>8.206742470522585</v>
      </c>
      <c r="E67" s="1">
        <f t="shared" si="22"/>
        <v>12</v>
      </c>
      <c r="F67" s="1">
        <f t="shared" si="23"/>
        <v>15.95369637731089</v>
      </c>
      <c r="G67" s="1">
        <f t="shared" si="24"/>
        <v>159</v>
      </c>
      <c r="H67" s="1">
        <f t="shared" si="25"/>
        <v>-14</v>
      </c>
      <c r="I67" s="1">
        <f t="shared" si="26"/>
        <v>-18</v>
      </c>
      <c r="J67" s="1">
        <f t="shared" si="27"/>
        <v>0</v>
      </c>
      <c r="K67" s="1">
        <f t="shared" si="28"/>
        <v>0</v>
      </c>
      <c r="L67" s="1">
        <f t="shared" si="16"/>
        <v>0</v>
      </c>
      <c r="M67" s="1">
        <f t="shared" si="17"/>
        <v>6</v>
      </c>
      <c r="N67" s="1">
        <f t="shared" si="29"/>
        <v>-24</v>
      </c>
      <c r="P67" s="1">
        <f t="shared" si="30"/>
      </c>
      <c r="Q67" s="1">
        <f t="shared" si="31"/>
      </c>
      <c r="R67" s="1">
        <f t="shared" si="32"/>
      </c>
    </row>
    <row r="68" spans="1:18" ht="12.75">
      <c r="A68" s="1">
        <f t="shared" si="18"/>
        <v>67</v>
      </c>
      <c r="B68" s="1">
        <f t="shared" si="19"/>
        <v>59</v>
      </c>
      <c r="C68" s="1">
        <f>C67-D68+K68</f>
        <v>96.8395611521665</v>
      </c>
      <c r="D68" s="1">
        <f t="shared" si="21"/>
        <v>8.206742470522585</v>
      </c>
      <c r="E68" s="1">
        <f t="shared" si="22"/>
        <v>18</v>
      </c>
      <c r="F68" s="1">
        <f t="shared" si="23"/>
        <v>24.160438847833476</v>
      </c>
      <c r="G68" s="1">
        <f t="shared" si="24"/>
        <v>165</v>
      </c>
      <c r="H68" s="1">
        <f t="shared" si="25"/>
        <v>-15</v>
      </c>
      <c r="I68" s="1">
        <f t="shared" si="26"/>
        <v>-19</v>
      </c>
      <c r="J68" s="1">
        <f t="shared" si="27"/>
        <v>0</v>
      </c>
      <c r="K68" s="1">
        <f t="shared" si="28"/>
        <v>0</v>
      </c>
      <c r="L68" s="1">
        <f>IF(D68&lt;2.5,1,IF(D68&lt;5.5,2,IF(D68&lt;7.5,3,IF(N68&gt;=0,3,0))))</f>
        <v>0</v>
      </c>
      <c r="M68" s="1">
        <f>IF(D68&lt;7.5,0,IF(N68&gt;=0,0,6))</f>
        <v>6</v>
      </c>
      <c r="N68" s="1">
        <f t="shared" si="29"/>
        <v>-25</v>
      </c>
      <c r="P68" s="1">
        <f t="shared" si="30"/>
      </c>
      <c r="Q68" s="1">
        <f t="shared" si="31"/>
      </c>
      <c r="R68" s="1">
        <f t="shared" si="32"/>
      </c>
    </row>
    <row r="69" spans="1:18" ht="12.75">
      <c r="A69" s="1">
        <f t="shared" si="18"/>
        <v>68</v>
      </c>
      <c r="B69" s="1">
        <f t="shared" si="19"/>
        <v>54</v>
      </c>
      <c r="C69" s="1">
        <f>C68-D69+K69</f>
        <v>88.63281868164391</v>
      </c>
      <c r="D69" s="1">
        <f t="shared" si="21"/>
        <v>8.206742470522585</v>
      </c>
      <c r="E69" s="1">
        <f t="shared" si="22"/>
        <v>24</v>
      </c>
      <c r="F69" s="1">
        <f t="shared" si="23"/>
        <v>32.36718131835606</v>
      </c>
      <c r="G69" s="1">
        <f t="shared" si="24"/>
        <v>171</v>
      </c>
      <c r="H69" s="1">
        <f t="shared" si="25"/>
        <v>-16</v>
      </c>
      <c r="I69" s="1">
        <f t="shared" si="26"/>
        <v>-20</v>
      </c>
      <c r="J69" s="1">
        <f t="shared" si="27"/>
        <v>0</v>
      </c>
      <c r="K69" s="1">
        <f t="shared" si="28"/>
        <v>0</v>
      </c>
      <c r="L69" s="1">
        <f>IF(D69&lt;2.5,1,IF(D69&lt;5.5,2,IF(D69&lt;7.5,3,IF(N69&gt;=0,3,0))))</f>
        <v>0</v>
      </c>
      <c r="M69" s="1">
        <f>IF(D69&lt;7.5,0,IF(N69&gt;=0,0,6))</f>
        <v>6</v>
      </c>
      <c r="N69" s="1">
        <f t="shared" si="29"/>
        <v>-26</v>
      </c>
      <c r="P69" s="1">
        <f t="shared" si="30"/>
      </c>
      <c r="Q69" s="1">
        <f t="shared" si="31"/>
      </c>
      <c r="R69" s="1">
        <f t="shared" si="32"/>
      </c>
    </row>
    <row r="70" spans="1:18" ht="12.75">
      <c r="A70" s="1">
        <f t="shared" si="18"/>
        <v>69</v>
      </c>
      <c r="B70" s="1">
        <f t="shared" si="19"/>
        <v>49</v>
      </c>
      <c r="C70" s="1">
        <f>C69-D70+K70</f>
        <v>80.42607621112133</v>
      </c>
      <c r="D70" s="1">
        <f t="shared" si="21"/>
        <v>8.206742470522585</v>
      </c>
      <c r="E70" s="1">
        <f t="shared" si="22"/>
        <v>30</v>
      </c>
      <c r="F70" s="1">
        <f t="shared" si="23"/>
        <v>40.573923788878645</v>
      </c>
      <c r="G70" s="1">
        <f t="shared" si="24"/>
        <v>177</v>
      </c>
      <c r="H70" s="1">
        <f t="shared" si="25"/>
        <v>-17</v>
      </c>
      <c r="I70" s="1">
        <f t="shared" si="26"/>
        <v>-21</v>
      </c>
      <c r="J70" s="1">
        <f t="shared" si="27"/>
        <v>0</v>
      </c>
      <c r="K70" s="1">
        <f t="shared" si="28"/>
        <v>0</v>
      </c>
      <c r="L70" s="1">
        <f>IF(D70&lt;2.5,1,IF(D70&lt;5.5,2,IF(D70&lt;7.5,3,IF(N70&gt;=0,3,0))))</f>
        <v>0</v>
      </c>
      <c r="M70" s="1">
        <f>IF(D70&lt;7.5,0,IF(N70&gt;=0,0,6))</f>
        <v>6</v>
      </c>
      <c r="N70" s="1">
        <f t="shared" si="29"/>
        <v>-27</v>
      </c>
      <c r="P70" s="1">
        <f t="shared" si="30"/>
      </c>
      <c r="Q70" s="1">
        <f t="shared" si="31"/>
      </c>
      <c r="R70" s="1">
        <f t="shared" si="32"/>
      </c>
    </row>
    <row r="71" ht="12.75">
      <c r="M71" s="1">
        <f>IF(D71&lt;7.5,0,IF(N71&gt;=0,0,6))</f>
        <v>0</v>
      </c>
    </row>
    <row r="72" ht="12.75">
      <c r="M72" s="1">
        <f>IF(D72&lt;7.5,0,IF(N72&gt;=0,0,6))</f>
        <v>0</v>
      </c>
    </row>
  </sheetData>
  <sheetProtection/>
  <printOptions/>
  <pageMargins left="0.7875" right="0.7875" top="0.9840277777777777" bottom="0.7875" header="0.4722222222222222" footer="0.4722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2010-01-24T08:25:34Z</dcterms:created>
  <dcterms:modified xsi:type="dcterms:W3CDTF">2010-01-24T15:17:17Z</dcterms:modified>
  <cp:category/>
  <cp:version/>
  <cp:contentType/>
  <cp:contentStatus/>
</cp:coreProperties>
</file>